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hizu461\Desktop\H30引継用フォルダ\⑥その他\調査関係\H30\fix_(10.26〆)平成28年度財政状況資料集の作成及び提出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CW102" i="11" l="1"/>
  <c r="DG102" i="11"/>
  <c r="CR102" i="11"/>
  <c r="AU88" i="11"/>
  <c r="AP88" i="11"/>
  <c r="AF88" i="11"/>
  <c r="AU63" i="11"/>
  <c r="AP63" i="11"/>
  <c r="AP23" i="11"/>
  <c r="AA23" i="11"/>
  <c r="V23" i="11"/>
  <c r="Q23" i="11"/>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AM36" i="9"/>
  <c r="CO34" i="9"/>
  <c r="CO35" i="9" s="1"/>
  <c r="BW34" i="9"/>
  <c r="BW35" i="9" s="1"/>
  <c r="BW36" i="9" s="1"/>
  <c r="BW37" i="9" s="1"/>
  <c r="BW38" i="9" s="1"/>
  <c r="BW39" i="9" s="1"/>
  <c r="BW40" i="9" s="1"/>
  <c r="BW41" i="9" s="1"/>
  <c r="C34" i="9"/>
  <c r="U34" i="9" l="1"/>
  <c r="U35" i="9" s="1"/>
  <c r="U36" i="9" s="1"/>
  <c r="U37"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E36" i="9" s="1"/>
</calcChain>
</file>

<file path=xl/sharedStrings.xml><?xml version="1.0" encoding="utf-8"?>
<sst xmlns="http://schemas.openxmlformats.org/spreadsheetml/2006/main" count="1100" uniqueCount="571">
  <si>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</si>
  <si>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</si>
  <si>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</si>
  <si>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</si>
  <si>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</si>
  <si>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</si>
  <si>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</si>
  <si>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</si>
  <si>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</si>
  <si>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</si>
  <si>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</si>
  <si>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</si>
  <si>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</si>
  <si>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</si>
  <si>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</si>
  <si>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</si>
  <si>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</si>
  <si>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</si>
  <si>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</si>
  <si>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</si>
  <si>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</si>
  <si>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</si>
  <si>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</si>
  <si>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</si>
  <si>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</si>
  <si>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</si>
  <si>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</si>
  <si>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</si>
  <si>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</si>
  <si>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</si>
  <si>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</si>
  <si>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</si>
  <si>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</si>
  <si>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</si>
  <si>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</si>
  <si>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</si>
  <si>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</si>
  <si>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</si>
  <si>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</si>
  <si>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</si>
  <si>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</si>
  <si>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</si>
  <si>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</si>
  <si>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</si>
  <si>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</si>
  <si>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</si>
  <si>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</si>
  <si>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</si>
  <si>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</si>
  <si>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</si>
  <si>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</si>
  <si>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</si>
  <si>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</si>
  <si>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</si>
  <si>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</si>
  <si>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</si>
  <si>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</si>
  <si>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</si>
  <si>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</si>
  <si>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</si>
  <si>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</si>
  <si>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</si>
  <si>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</si>
  <si>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</si>
  <si>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</si>
  <si>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</si>
  <si>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</si>
  <si>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</si>
  <si>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</si>
  <si>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</si>
  <si>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</si>
  <si>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</si>
  <si>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</si>
  <si>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</si>
  <si>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</si>
  <si>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</si>
  <si>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</si>
  <si>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</si>
  <si>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</si>
  <si>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</si>
  <si>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</si>
  <si>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</si>
  <si>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智頭町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</si>
  <si>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</si>
  <si>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</si>
  <si>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</si>
  <si>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</si>
  <si>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</si>
  <si>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</si>
  <si>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</si>
  <si>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</si>
  <si>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</si>
  <si>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</si>
  <si>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</si>
  <si>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</si>
  <si>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</si>
  <si>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</si>
  <si>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</si>
  <si>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</si>
  <si>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</si>
  <si>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</si>
  <si>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</si>
  <si>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</si>
  <si>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</si>
  <si>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</si>
  <si>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</si>
  <si>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</si>
  <si>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</si>
  <si>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</si>
  <si>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</si>
  <si>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</si>
  <si>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</si>
  <si>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</si>
  <si>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</si>
  <si>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</si>
  <si>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</si>
  <si>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</si>
  <si>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</si>
  <si>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</si>
  <si>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</si>
  <si>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</si>
  <si>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</si>
  <si>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</si>
  <si>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</si>
  <si>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</si>
  <si>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</si>
  <si>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</si>
  <si>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</si>
  <si>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</si>
  <si>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</si>
  <si>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</si>
  <si>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</si>
  <si>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</si>
  <si>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</si>
  <si>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</si>
  <si>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</si>
  <si>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</si>
  <si>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</si>
  <si>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</si>
  <si>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</si>
  <si>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</si>
  <si>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</si>
  <si>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</si>
  <si>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</si>
  <si>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</si>
  <si>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</si>
  <si>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</si>
  <si>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</si>
  <si>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</si>
  <si>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</si>
  <si>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</si>
  <si>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</si>
  <si>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</si>
  <si>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</si>
  <si>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</si>
  <si>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</si>
  <si>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</si>
  <si>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</si>
  <si>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</si>
  <si>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</si>
  <si>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</si>
  <si>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</si>
  <si>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</si>
  <si>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</si>
  <si>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</si>
  <si>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</si>
  <si>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</si>
  <si>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</si>
  <si>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</si>
  <si>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</si>
  <si>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</si>
  <si>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</si>
  <si>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</si>
  <si>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</si>
  <si>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</si>
  <si>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</si>
  <si>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</si>
  <si>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</si>
  <si>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</si>
  <si>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</si>
  <si>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</si>
  <si>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</si>
  <si>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</si>
  <si>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</si>
  <si>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</si>
  <si>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</si>
  <si>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</si>
  <si>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</si>
  <si>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</si>
  <si>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</si>
  <si>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</si>
  <si>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</si>
  <si>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</si>
  <si>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</si>
  <si>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</si>
  <si>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</si>
  <si>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</si>
  <si>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鳥取県智頭町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</si>
  <si>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</si>
  <si>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</si>
  <si>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</si>
  <si>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</si>
  <si>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</si>
  <si>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</si>
  <si>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</si>
  <si>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</si>
  <si>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</si>
  <si>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</si>
  <si>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</si>
  <si>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</si>
  <si>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</si>
  <si>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</si>
  <si>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</si>
  <si>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</si>
  <si>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</si>
  <si>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</si>
  <si>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</si>
  <si>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</si>
  <si>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</si>
  <si>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</si>
  <si>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</si>
  <si>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</si>
  <si>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</si>
  <si>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</si>
  <si>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</si>
  <si>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</si>
  <si>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</si>
  <si>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</si>
  <si>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</si>
  <si>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</si>
  <si>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</si>
  <si>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</si>
  <si>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</si>
  <si>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</si>
  <si>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</si>
  <si>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</si>
  <si>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</si>
  <si>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</si>
  <si>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</si>
  <si>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</si>
  <si>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</si>
  <si>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</si>
  <si>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</si>
  <si>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</si>
  <si>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</si>
  <si>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</si>
  <si>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</si>
  <si>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</si>
  <si>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</si>
  <si>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</si>
  <si>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</si>
  <si>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</si>
  <si>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</si>
  <si>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</si>
  <si>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</si>
  <si>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</si>
  <si>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</si>
  <si>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</si>
  <si>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</si>
  <si>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</si>
  <si>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</si>
  <si>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</si>
  <si>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</si>
  <si>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</si>
  <si>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</si>
  <si>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</si>
  <si>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</si>
  <si>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</si>
  <si>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</si>
  <si>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</si>
  <si>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</si>
  <si>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</si>
  <si>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</si>
  <si>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</si>
  <si>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</si>
  <si>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</si>
  <si>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</si>
  <si>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</si>
  <si>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</si>
  <si>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</si>
  <si>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</si>
  <si>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</si>
  <si>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</si>
  <si>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</si>
  <si>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</si>
  <si>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</si>
  <si>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</si>
  <si>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</si>
  <si>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</si>
  <si>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</si>
  <si>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</si>
  <si>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</si>
  <si>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</si>
  <si>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</si>
  <si>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</si>
  <si>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</si>
  <si>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</si>
  <si>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</si>
  <si>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</si>
  <si>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</si>
  <si>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</si>
  <si>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</si>
  <si>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</si>
  <si>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</si>
  <si>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</si>
  <si>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</si>
  <si>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</si>
  <si>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</si>
  <si>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</si>
  <si>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</si>
  <si>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</si>
  <si>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</si>
  <si>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</si>
  <si>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</si>
  <si>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</si>
  <si>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</si>
  <si>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</si>
  <si>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</si>
  <si>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</si>
  <si>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</si>
  <si>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</si>
  <si>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</si>
  <si>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</si>
  <si>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</si>
  <si>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</si>
  <si>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</si>
  <si>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</si>
  <si>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</si>
  <si>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</si>
  <si>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</si>
  <si>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</si>
  <si>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</si>
  <si>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</si>
  <si>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</si>
  <si>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</si>
  <si>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</si>
  <si>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</si>
  <si>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</si>
  <si>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</si>
  <si>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</si>
  <si>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</si>
  <si>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</si>
  <si>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</si>
  <si>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</si>
  <si>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</si>
  <si>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</si>
  <si>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鳥取県智頭町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</si>
  <si>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</si>
  <si>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</si>
  <si>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</si>
  <si>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</si>
  <si>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</si>
  <si>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</si>
  <si>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</si>
  <si>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</si>
  <si>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</si>
  <si>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</si>
  <si>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</si>
  <si>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</si>
  <si>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</si>
  <si>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</si>
  <si>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</si>
  <si>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</si>
  <si>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</si>
  <si>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</si>
  <si>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</si>
  <si>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</si>
  <si>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智頭町住宅新築資金等貸付事業特別会計</t>
    <phoneticPr fontId="5"/>
  </si>
  <si>
    <t>智頭町公共用地先行取得事業特別会計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</si>
  <si>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</si>
  <si>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</si>
  <si>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</si>
  <si>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</si>
  <si>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</si>
  <si>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</si>
  <si>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</si>
  <si>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</si>
  <si>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</si>
  <si>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</si>
  <si>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</si>
  <si>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</si>
  <si>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</si>
  <si>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智頭町国民健康保険事業特別会計</t>
    <phoneticPr fontId="5"/>
  </si>
  <si>
    <t>智頭町介護保険事業特別会計</t>
    <phoneticPr fontId="5"/>
  </si>
  <si>
    <t>智頭町後期高齢者医療特別会計</t>
    <phoneticPr fontId="5"/>
  </si>
  <si>
    <t>智頭町介護保険サービス事業特別会計</t>
    <phoneticPr fontId="5"/>
  </si>
  <si>
    <t>智頭町水道事業会計</t>
    <phoneticPr fontId="5"/>
  </si>
  <si>
    <t>法適用企業</t>
    <phoneticPr fontId="5"/>
  </si>
  <si>
    <t>智頭町病院事業会計</t>
    <phoneticPr fontId="5"/>
  </si>
  <si>
    <t>智頭町簡易水道事業特別会計</t>
    <phoneticPr fontId="5"/>
  </si>
  <si>
    <t>法非適用企業</t>
    <phoneticPr fontId="5"/>
  </si>
  <si>
    <t>智頭町公共下水道事業特別会計</t>
    <phoneticPr fontId="5"/>
  </si>
  <si>
    <t>智頭町農業集落排水事業特別会計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</si>
  <si>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</si>
  <si>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</si>
  <si>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</si>
  <si>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</si>
  <si>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</si>
  <si>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</si>
  <si>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</si>
  <si>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</si>
  <si>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</si>
  <si>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</si>
  <si>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</si>
  <si>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</si>
  <si>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</si>
  <si>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</si>
  <si>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</si>
  <si>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</si>
  <si>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</si>
  <si>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</si>
  <si>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</si>
  <si>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</si>
  <si>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</si>
  <si>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</si>
  <si>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</si>
  <si>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</si>
  <si>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</si>
  <si>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</si>
  <si>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</si>
  <si>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</si>
  <si>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</si>
  <si>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</si>
  <si>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</si>
  <si>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</si>
  <si>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</si>
  <si>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</si>
  <si>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</si>
  <si>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</si>
  <si>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</si>
  <si>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</si>
  <si>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</si>
  <si>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</si>
  <si>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</si>
  <si>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</si>
  <si>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</si>
  <si>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</si>
  <si>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</si>
  <si>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</si>
  <si>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</si>
  <si>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</si>
  <si>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</si>
  <si>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</si>
  <si>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</si>
  <si>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</si>
  <si>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</si>
  <si>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</si>
  <si>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智頭町簡易水道事業特別会計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</si>
  <si>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</si>
  <si>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</si>
  <si>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</si>
  <si>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</si>
  <si>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</si>
  <si>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</si>
  <si>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</si>
  <si>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</si>
  <si>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</si>
  <si>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</si>
  <si>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</si>
  <si>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</si>
  <si>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</si>
  <si>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</si>
  <si>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</si>
  <si>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</si>
  <si>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</si>
  <si>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</si>
  <si>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</si>
  <si>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</si>
  <si>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</si>
  <si>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</si>
  <si>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</si>
  <si>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</si>
  <si>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</si>
  <si>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</si>
  <si>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</si>
  <si>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</si>
  <si>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</si>
  <si>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</si>
  <si>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</si>
  <si>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</si>
  <si>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</si>
  <si>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</si>
  <si>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</si>
  <si>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</si>
  <si>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</si>
  <si>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</si>
  <si>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</si>
  <si>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</si>
  <si>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</si>
  <si>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</si>
  <si>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</si>
  <si>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</si>
  <si>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</si>
  <si>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</si>
  <si>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</si>
  <si>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</si>
  <si>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</si>
  <si>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</si>
  <si>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</si>
  <si>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</si>
  <si>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</si>
  <si>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</si>
  <si>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</si>
  <si>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</si>
  <si>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</si>
  <si>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</si>
  <si>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</si>
  <si>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</si>
  <si>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</si>
  <si>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</si>
  <si>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</si>
  <si>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</si>
  <si>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</si>
  <si>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</si>
  <si>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</si>
  <si>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</si>
  <si>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</si>
  <si>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</si>
  <si>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</si>
  <si>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</si>
  <si>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</si>
  <si>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</si>
  <si>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</si>
  <si>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</si>
  <si>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</si>
  <si>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</si>
  <si>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</si>
  <si>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</si>
  <si>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</si>
  <si>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</si>
  <si>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5.71</t>
  </si>
  <si>
    <t>智頭町病院事業会計</t>
  </si>
  <si>
    <t>▲ 0.63</t>
  </si>
  <si>
    <t>一般会計</t>
  </si>
  <si>
    <t>智頭町水道事業会計</t>
  </si>
  <si>
    <t>智頭町介護保険事業特別会計</t>
  </si>
  <si>
    <t>智頭町国民健康保険事業特別会計</t>
  </si>
  <si>
    <t>智頭町公共下水道事業特別会計</t>
  </si>
  <si>
    <t>智頭町農業集落排水事業特別会計</t>
  </si>
  <si>
    <t>智頭町後期高齢者医療特別会計</t>
  </si>
  <si>
    <t>その他会計（赤字）</t>
  </si>
  <si>
    <t>その他会計（黒字）</t>
  </si>
  <si>
    <t>鳥取県町村職員退職手当組合</t>
    <rPh sb="0" eb="3">
      <t>トットリケン</t>
    </rPh>
    <rPh sb="3" eb="5">
      <t>チョウソン</t>
    </rPh>
    <rPh sb="5" eb="7">
      <t>ショクイン</t>
    </rPh>
    <rPh sb="7" eb="9">
      <t>タイショク</t>
    </rPh>
    <rPh sb="9" eb="11">
      <t>テアテ</t>
    </rPh>
    <rPh sb="11" eb="13">
      <t>クミアイ</t>
    </rPh>
    <phoneticPr fontId="30"/>
  </si>
  <si>
    <t>鳥取県東部広域行政管理組合一般会計</t>
    <rPh sb="0" eb="3">
      <t>トットリケン</t>
    </rPh>
    <rPh sb="3" eb="5">
      <t>トウブ</t>
    </rPh>
    <rPh sb="5" eb="7">
      <t>コウイキ</t>
    </rPh>
    <rPh sb="7" eb="9">
      <t>ギョウセイ</t>
    </rPh>
    <rPh sb="9" eb="11">
      <t>カンリ</t>
    </rPh>
    <rPh sb="11" eb="13">
      <t>クミアイ</t>
    </rPh>
    <rPh sb="13" eb="15">
      <t>イッパン</t>
    </rPh>
    <rPh sb="15" eb="17">
      <t>カイケイ</t>
    </rPh>
    <phoneticPr fontId="30"/>
  </si>
  <si>
    <t>八頭環境施設組合</t>
    <rPh sb="0" eb="2">
      <t>ヤズ</t>
    </rPh>
    <rPh sb="2" eb="4">
      <t>カンキョウ</t>
    </rPh>
    <rPh sb="4" eb="6">
      <t>シセツ</t>
    </rPh>
    <rPh sb="6" eb="8">
      <t>クミアイ</t>
    </rPh>
    <phoneticPr fontId="30"/>
  </si>
  <si>
    <t>-</t>
    <phoneticPr fontId="2"/>
  </si>
  <si>
    <t>鳥取県町村消防災害補償組合</t>
    <rPh sb="0" eb="3">
      <t>トットリケン</t>
    </rPh>
    <rPh sb="3" eb="5">
      <t>チョウソン</t>
    </rPh>
    <rPh sb="5" eb="7">
      <t>ショウボウ</t>
    </rPh>
    <rPh sb="7" eb="9">
      <t>サイガイ</t>
    </rPh>
    <rPh sb="9" eb="11">
      <t>ホショウ</t>
    </rPh>
    <rPh sb="11" eb="13">
      <t>クミアイ</t>
    </rPh>
    <phoneticPr fontId="30"/>
  </si>
  <si>
    <t>一般会計</t>
    <phoneticPr fontId="2"/>
  </si>
  <si>
    <t>職員退職手当積立金特別会計</t>
    <phoneticPr fontId="2"/>
  </si>
  <si>
    <t>鳥取県東部広域行政管理組合</t>
    <rPh sb="0" eb="3">
      <t>トットリケン</t>
    </rPh>
    <rPh sb="3" eb="5">
      <t>トウブ</t>
    </rPh>
    <rPh sb="5" eb="7">
      <t>コウイキ</t>
    </rPh>
    <rPh sb="7" eb="9">
      <t>ギョウセイ</t>
    </rPh>
    <rPh sb="9" eb="11">
      <t>カンリ</t>
    </rPh>
    <rPh sb="11" eb="13">
      <t>クミアイ</t>
    </rPh>
    <phoneticPr fontId="30"/>
  </si>
  <si>
    <t>因幡ふるさと振興事業費特別会計</t>
    <phoneticPr fontId="2"/>
  </si>
  <si>
    <t>鳥取県後期高齢者医療広域連合</t>
    <rPh sb="0" eb="3">
      <t>トットリケン</t>
    </rPh>
    <rPh sb="3" eb="5">
      <t>コウキ</t>
    </rPh>
    <rPh sb="5" eb="8">
      <t>コウレイシャ</t>
    </rPh>
    <rPh sb="8" eb="10">
      <t>イリョウ</t>
    </rPh>
    <rPh sb="10" eb="12">
      <t>コウイキ</t>
    </rPh>
    <rPh sb="12" eb="14">
      <t>レンゴウ</t>
    </rPh>
    <phoneticPr fontId="30"/>
  </si>
  <si>
    <t>後期高齢者医療特別会計</t>
    <phoneticPr fontId="2"/>
  </si>
  <si>
    <t>サングリーン智頭</t>
    <rPh sb="6" eb="8">
      <t>チズ</t>
    </rPh>
    <phoneticPr fontId="30"/>
  </si>
  <si>
    <t>智頭町土地開発公社</t>
    <rPh sb="0" eb="3">
      <t>チズチョウ</t>
    </rPh>
    <rPh sb="3" eb="5">
      <t>トチ</t>
    </rPh>
    <rPh sb="5" eb="7">
      <t>カイハツ</t>
    </rPh>
    <rPh sb="7" eb="9">
      <t>コウシャ</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</si>
  <si>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</si>
  <si>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</si>
  <si>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</si>
  <si>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</si>
  <si>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</si>
  <si>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</si>
  <si>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</si>
  <si>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</si>
  <si>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</si>
  <si>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</si>
  <si>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</si>
  <si>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</si>
  <si>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</si>
  <si>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</si>
  <si>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主に病院事業債により、類似団体平均と比べて将来負担比率が高水準となっている。
　減価償却率は、施設の状況を判断しながら更新・集約等を進めており、類似団体平均と同水準となっている。</t>
    <rPh sb="1" eb="2">
      <t>オモ</t>
    </rPh>
    <rPh sb="3" eb="5">
      <t>ビョウイン</t>
    </rPh>
    <rPh sb="5" eb="8">
      <t>ジギョウサイ</t>
    </rPh>
    <rPh sb="12" eb="14">
      <t>ルイジ</t>
    </rPh>
    <rPh sb="14" eb="16">
      <t>ダンタイ</t>
    </rPh>
    <rPh sb="16" eb="18">
      <t>ヘイキン</t>
    </rPh>
    <rPh sb="19" eb="20">
      <t>クラ</t>
    </rPh>
    <rPh sb="22" eb="24">
      <t>ショウライ</t>
    </rPh>
    <rPh sb="24" eb="26">
      <t>フタン</t>
    </rPh>
    <rPh sb="26" eb="28">
      <t>ヒリツ</t>
    </rPh>
    <rPh sb="29" eb="32">
      <t>コウスイジュン</t>
    </rPh>
    <rPh sb="41" eb="43">
      <t>ゲンカ</t>
    </rPh>
    <rPh sb="43" eb="46">
      <t>ショウキャクリツ</t>
    </rPh>
    <rPh sb="48" eb="50">
      <t>シセツ</t>
    </rPh>
    <rPh sb="51" eb="53">
      <t>ジョウキョウ</t>
    </rPh>
    <rPh sb="54" eb="56">
      <t>ハンダン</t>
    </rPh>
    <rPh sb="60" eb="62">
      <t>コウシン</t>
    </rPh>
    <rPh sb="63" eb="65">
      <t>シュウヤク</t>
    </rPh>
    <rPh sb="65" eb="66">
      <t>トウ</t>
    </rPh>
    <rPh sb="67" eb="68">
      <t>スス</t>
    </rPh>
    <rPh sb="73" eb="75">
      <t>ルイジ</t>
    </rPh>
    <rPh sb="75" eb="77">
      <t>ダンタイ</t>
    </rPh>
    <rPh sb="77" eb="79">
      <t>ヘイキン</t>
    </rPh>
    <rPh sb="80" eb="83">
      <t>ドウスイジュン</t>
    </rPh>
    <phoneticPr fontId="5"/>
  </si>
  <si>
    <t>　主に病院事業債により、類似団体平均と比べて将来負担比率が高水準となっている。
　実質公債費比率は今後数年間は減少傾向にあると予想されるが、保育園、図書館建設などにより将来的に増加する見込みである。</t>
    <rPh sb="41" eb="43">
      <t>ジッシツ</t>
    </rPh>
    <rPh sb="43" eb="46">
      <t>コウサイヒ</t>
    </rPh>
    <rPh sb="46" eb="48">
      <t>ヒリツ</t>
    </rPh>
    <rPh sb="49" eb="51">
      <t>コンゴ</t>
    </rPh>
    <rPh sb="51" eb="54">
      <t>スウネンカン</t>
    </rPh>
    <rPh sb="55" eb="57">
      <t>ゲンショウ</t>
    </rPh>
    <rPh sb="57" eb="59">
      <t>ケイコウ</t>
    </rPh>
    <rPh sb="63" eb="65">
      <t>ヨソウ</t>
    </rPh>
    <rPh sb="70" eb="73">
      <t>ホイクエン</t>
    </rPh>
    <rPh sb="74" eb="77">
      <t>トショカン</t>
    </rPh>
    <rPh sb="77" eb="79">
      <t>ケンセツ</t>
    </rPh>
    <rPh sb="84" eb="87">
      <t>ショウライテキ</t>
    </rPh>
    <rPh sb="88" eb="90">
      <t>ゾウカ</t>
    </rPh>
    <rPh sb="92" eb="94">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</si>
</sst>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57390</c:v>
                </c:pt>
                <c:pt idx="1">
                  <c:v>177247</c:v>
                </c:pt>
                <c:pt idx="2">
                  <c:v>353882</c:v>
                </c:pt>
                <c:pt idx="3">
                  <c:v>111009</c:v>
                </c:pt>
                <c:pt idx="4">
                  <c:v>221163</c:v>
                </c:pt>
              </c:numCache>
            </c:numRef>
          </c:val>
          <c:smooth val="0"/>
        </c:ser>
        <c:dLbls>
          <c:showLegendKey val="0"/>
          <c:showVal val="0"/>
          <c:showCatName val="0"/>
          <c:showSerName val="0"/>
          <c:showPercent val="0"/>
          <c:showBubbleSize val="0"/>
        </c:dLbls>
        <c:marker val="1"/>
        <c:smooth val="0"/>
        <c:axId val="202762528"/>
        <c:axId val="202762920"/>
      </c:lineChart>
      <c:catAx>
        <c:axId val="20276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762920"/>
        <c:crosses val="autoZero"/>
        <c:auto val="1"/>
        <c:lblAlgn val="ctr"/>
        <c:lblOffset val="100"/>
        <c:tickLblSkip val="1"/>
        <c:tickMarkSkip val="1"/>
        <c:noMultiLvlLbl val="0"/>
      </c:catAx>
      <c:valAx>
        <c:axId val="2027629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276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c:v>
                </c:pt>
                <c:pt idx="1">
                  <c:v>11.36</c:v>
                </c:pt>
                <c:pt idx="2">
                  <c:v>9.16</c:v>
                </c:pt>
                <c:pt idx="3">
                  <c:v>6.69</c:v>
                </c:pt>
                <c:pt idx="4">
                  <c:v>8.1300000000000008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37.69</c:v>
                </c:pt>
                <c:pt idx="1">
                  <c:v>39.619999999999997</c:v>
                </c:pt>
                <c:pt idx="2">
                  <c:v>36.43</c:v>
                </c:pt>
                <c:pt idx="3">
                  <c:v>40.61</c:v>
                </c:pt>
                <c:pt idx="4">
                  <c:v>43.24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7184440"/>
        <c:axId val="257184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4.57</c:v>
                </c:pt>
                <c:pt idx="1">
                  <c:v>2.4300000000000002</c:v>
                </c:pt>
                <c:pt idx="2">
                  <c:v>-5.71</c:v>
                </c:pt>
                <c:pt idx="3">
                  <c:v>1.77</c:v>
                </c:pt>
                <c:pt idx="4">
                  <c:v>2.38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7184440"/>
        <c:axId val="257184832"/>
      </c:lineChart>
      <c:catAx>
        <c:axId val="257184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7184832"/>
        <c:crosses val="autoZero"/>
        <c:auto val="1"/>
        <c:lblAlgn val="ctr"/>
        <c:lblOffset val="100"/>
        <c:tickLblSkip val="1"/>
        <c:tickMarkSkip val="1"/>
        <c:noMultiLvlLbl val="0"/>
      </c:catAx>
      <c:valAx>
        <c:axId val="25718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184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智頭町後期高齢者医療特別会計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智頭町農業集落排水事業特別会計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0.05</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智頭町公共下水道事業特別会計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智頭町国民健康保険事業特別会計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1.18</c:v>
                </c:pt>
                <c:pt idx="2">
                  <c:v>#N/A</c:v>
                </c:pt>
                <c:pt idx="3">
                  <c:v>1.2</c:v>
                </c:pt>
                <c:pt idx="4">
                  <c:v>#N/A</c:v>
                </c:pt>
                <c:pt idx="5">
                  <c:v>1.19</c:v>
                </c:pt>
                <c:pt idx="6">
                  <c:v>#N/A</c:v>
                </c:pt>
                <c:pt idx="7">
                  <c:v>0.47</c:v>
                </c:pt>
                <c:pt idx="8">
                  <c:v>#N/A</c:v>
                </c:pt>
                <c:pt idx="9">
                  <c:v>1.97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智頭町介護保険事業特別会計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1.75</c:v>
                </c:pt>
                <c:pt idx="2">
                  <c:v>#N/A</c:v>
                </c:pt>
                <c:pt idx="3">
                  <c:v>2.2999999999999998</c:v>
                </c:pt>
                <c:pt idx="4">
                  <c:v>#N/A</c:v>
                </c:pt>
                <c:pt idx="5">
                  <c:v>3.2</c:v>
                </c:pt>
                <c:pt idx="6">
                  <c:v>#N/A</c:v>
                </c:pt>
                <c:pt idx="7">
                  <c:v>3.86</c:v>
                </c:pt>
                <c:pt idx="8">
                  <c:v>#N/A</c:v>
                </c:pt>
                <c:pt idx="9">
                  <c:v>2.15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智頭町水道事業会計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6.8</c:v>
                </c:pt>
                <c:pt idx="2">
                  <c:v>#N/A</c:v>
                </c:pt>
                <c:pt idx="3">
                  <c:v>6.35</c:v>
                </c:pt>
                <c:pt idx="4">
                  <c:v>#N/A</c:v>
                </c:pt>
                <c:pt idx="5">
                  <c:v>6.39</c:v>
                </c:pt>
                <c:pt idx="6">
                  <c:v>#N/A</c:v>
                </c:pt>
                <c:pt idx="7">
                  <c:v>6.24</c:v>
                </c:pt>
                <c:pt idx="8">
                  <c:v>#N/A</c:v>
                </c:pt>
                <c:pt idx="9">
                  <c:v>5.93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10.96</c:v>
                </c:pt>
                <c:pt idx="2">
                  <c:v>#N/A</c:v>
                </c:pt>
                <c:pt idx="3">
                  <c:v>11.35</c:v>
                </c:pt>
                <c:pt idx="4">
                  <c:v>#N/A</c:v>
                </c:pt>
                <c:pt idx="5">
                  <c:v>9.14</c:v>
                </c:pt>
                <c:pt idx="6">
                  <c:v>#N/A</c:v>
                </c:pt>
                <c:pt idx="7">
                  <c:v>6.69</c:v>
                </c:pt>
                <c:pt idx="8">
                  <c:v>#N/A</c:v>
                </c:pt>
                <c:pt idx="9">
                  <c:v>8.1300000000000008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智頭町病院事業会計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0.63</c:v>
                </c:pt>
                <c:pt idx="1">
                  <c:v>#N/A</c:v>
                </c:pt>
                <c:pt idx="2">
                  <c:v>#N/A</c:v>
                </c:pt>
                <c:pt idx="3">
                  <c:v>0</c:v>
                </c:pt>
                <c:pt idx="4">
                  <c:v>#N/A</c:v>
                </c:pt>
                <c:pt idx="5">
                  <c:v>3.24</c:v>
                </c:pt>
                <c:pt idx="6">
                  <c:v>#N/A</c:v>
                </c:pt>
                <c:pt idx="7">
                  <c:v>8.64</c:v>
                </c:pt>
                <c:pt idx="8">
                  <c:v>#N/A</c:v>
                </c:pt>
                <c:pt idx="9">
                  <c:v>11.29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7185616"/>
        <c:axId val="257186008"/>
      </c:barChart>
      <c:catAx>
        <c:axId val="25718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7186008"/>
        <c:crosses val="autoZero"/>
        <c:auto val="1"/>
        <c:lblAlgn val="ctr"/>
        <c:lblOffset val="100"/>
        <c:tickLblSkip val="1"/>
        <c:tickMarkSkip val="1"/>
        <c:noMultiLvlLbl val="0"/>
      </c:catAx>
      <c:valAx>
        <c:axId val="257186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7185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829</c:v>
                </c:pt>
                <c:pt idx="5">
                  <c:v>833</c:v>
                </c:pt>
                <c:pt idx="8">
                  <c:v>840</c:v>
                </c:pt>
                <c:pt idx="11">
                  <c:v>803</c:v>
                </c:pt>
                <c:pt idx="14">
                  <c:v>722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15</c:v>
                </c:pt>
                <c:pt idx="3">
                  <c:v>12</c:v>
                </c:pt>
                <c:pt idx="6">
                  <c:v>1</c:v>
                </c:pt>
                <c:pt idx="9">
                  <c:v>7</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539</c:v>
                </c:pt>
                <c:pt idx="3">
                  <c:v>557</c:v>
                </c:pt>
                <c:pt idx="6">
                  <c:v>585</c:v>
                </c:pt>
                <c:pt idx="9">
                  <c:v>554</c:v>
                </c:pt>
                <c:pt idx="12">
                  <c:v>515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594</c:v>
                </c:pt>
                <c:pt idx="3">
                  <c:v>582</c:v>
                </c:pt>
                <c:pt idx="6">
                  <c:v>571</c:v>
                </c:pt>
                <c:pt idx="9">
                  <c:v>557</c:v>
                </c:pt>
                <c:pt idx="12">
                  <c:v>487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52205904"/>
        <c:axId val="252206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319</c:v>
                </c:pt>
                <c:pt idx="2">
                  <c:v>#N/A</c:v>
                </c:pt>
                <c:pt idx="3">
                  <c:v>#N/A</c:v>
                </c:pt>
                <c:pt idx="4">
                  <c:v>318</c:v>
                </c:pt>
                <c:pt idx="5">
                  <c:v>#N/A</c:v>
                </c:pt>
                <c:pt idx="6">
                  <c:v>#N/A</c:v>
                </c:pt>
                <c:pt idx="7">
                  <c:v>317</c:v>
                </c:pt>
                <c:pt idx="8">
                  <c:v>#N/A</c:v>
                </c:pt>
                <c:pt idx="9">
                  <c:v>#N/A</c:v>
                </c:pt>
                <c:pt idx="10">
                  <c:v>315</c:v>
                </c:pt>
                <c:pt idx="11">
                  <c:v>#N/A</c:v>
                </c:pt>
                <c:pt idx="12">
                  <c:v>#N/A</c:v>
                </c:pt>
                <c:pt idx="13">
                  <c:v>290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52205904"/>
        <c:axId val="252206296"/>
      </c:lineChart>
      <c:catAx>
        <c:axId val="25220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2206296"/>
        <c:crosses val="autoZero"/>
        <c:auto val="1"/>
        <c:lblAlgn val="ctr"/>
        <c:lblOffset val="100"/>
        <c:tickLblSkip val="1"/>
        <c:tickMarkSkip val="1"/>
        <c:noMultiLvlLbl val="0"/>
      </c:catAx>
      <c:valAx>
        <c:axId val="252206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20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8850</c:v>
                </c:pt>
                <c:pt idx="5">
                  <c:v>8615</c:v>
                </c:pt>
                <c:pt idx="8">
                  <c:v>8613</c:v>
                </c:pt>
                <c:pt idx="11">
                  <c:v>9114</c:v>
                </c:pt>
                <c:pt idx="14">
                  <c:v>9111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42</c:v>
                </c:pt>
                <c:pt idx="5">
                  <c:v>38</c:v>
                </c:pt>
                <c:pt idx="8">
                  <c:v>34</c:v>
                </c:pt>
                <c:pt idx="11">
                  <c:v>32</c:v>
                </c:pt>
                <c:pt idx="14">
                  <c:v>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2711</c:v>
                </c:pt>
                <c:pt idx="5">
                  <c:v>2699</c:v>
                </c:pt>
                <c:pt idx="8">
                  <c:v>2560</c:v>
                </c:pt>
                <c:pt idx="11">
                  <c:v>2704</c:v>
                </c:pt>
                <c:pt idx="14">
                  <c:v>2737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833</c:v>
                </c:pt>
                <c:pt idx="3">
                  <c:v>697</c:v>
                </c:pt>
                <c:pt idx="6">
                  <c:v>516</c:v>
                </c:pt>
                <c:pt idx="9">
                  <c:v>432</c:v>
                </c:pt>
                <c:pt idx="12">
                  <c:v>402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92</c:v>
                </c:pt>
                <c:pt idx="3">
                  <c:v>80</c:v>
                </c:pt>
                <c:pt idx="6">
                  <c:v>79</c:v>
                </c:pt>
                <c:pt idx="9">
                  <c:v>83</c:v>
                </c:pt>
                <c:pt idx="12">
                  <c:v>76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7761</c:v>
                </c:pt>
                <c:pt idx="3">
                  <c:v>7394</c:v>
                </c:pt>
                <c:pt idx="6">
                  <c:v>7331</c:v>
                </c:pt>
                <c:pt idx="9">
                  <c:v>7056</c:v>
                </c:pt>
                <c:pt idx="12">
                  <c:v>7048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362</c:v>
                </c:pt>
                <c:pt idx="3">
                  <c:v>250</c:v>
                </c:pt>
                <c:pt idx="6">
                  <c:v>110</c:v>
                </c:pt>
                <c:pt idx="9">
                  <c:v>110</c:v>
                </c:pt>
                <c:pt idx="12">
                  <c:v>110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4829</c:v>
                </c:pt>
                <c:pt idx="3">
                  <c:v>5118</c:v>
                </c:pt>
                <c:pt idx="6">
                  <c:v>6360</c:v>
                </c:pt>
                <c:pt idx="9">
                  <c:v>6653</c:v>
                </c:pt>
                <c:pt idx="12">
                  <c:v>7381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52207472"/>
        <c:axId val="252207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2274</c:v>
                </c:pt>
                <c:pt idx="2">
                  <c:v>#N/A</c:v>
                </c:pt>
                <c:pt idx="3">
                  <c:v>#N/A</c:v>
                </c:pt>
                <c:pt idx="4">
                  <c:v>2187</c:v>
                </c:pt>
                <c:pt idx="5">
                  <c:v>#N/A</c:v>
                </c:pt>
                <c:pt idx="6">
                  <c:v>#N/A</c:v>
                </c:pt>
                <c:pt idx="7">
                  <c:v>3190</c:v>
                </c:pt>
                <c:pt idx="8">
                  <c:v>#N/A</c:v>
                </c:pt>
                <c:pt idx="9">
                  <c:v>#N/A</c:v>
                </c:pt>
                <c:pt idx="10">
                  <c:v>2485</c:v>
                </c:pt>
                <c:pt idx="11">
                  <c:v>#N/A</c:v>
                </c:pt>
                <c:pt idx="12">
                  <c:v>#N/A</c:v>
                </c:pt>
                <c:pt idx="13">
                  <c:v>3138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52207472"/>
        <c:axId val="252207864"/>
      </c:lineChart>
      <c:catAx>
        <c:axId val="25220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207864"/>
        <c:crosses val="autoZero"/>
        <c:auto val="1"/>
        <c:lblAlgn val="ctr"/>
        <c:lblOffset val="100"/>
        <c:tickLblSkip val="1"/>
        <c:tickMarkSkip val="1"/>
        <c:noMultiLvlLbl val="0"/>
      </c:catAx>
      <c:valAx>
        <c:axId val="252207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207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{24976E99-B8DD-4865-A8EB-E2A93E97B48F}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{84A06FFF-5CB6-4474-888E-CEB42C2470F3}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{BE8C8547-3063-4B70-9527-24A2F1C6723F}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{3C9AEFEE-53E0-4FB3-8F2F-2D841DF2553C}</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{B1C0B9AD-4915-4240-96D7-6C32A36FC489}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54.8</c:v>
                </c:pt>
              </c:numCache>
            </c:numRef>
          </c:xVal>
          <c:yVal>
            <c:numRef>
              <c:f>公会計指標分析・財政指標組合せ分析表!$K$51:$O$51</c:f>
              <c:numCache>
                <c:formatCode>#,##0.0;"▲ "#,##0.0</c:formatCode>
                <c:ptCount val="5"/>
                <c:pt idx="4">
                  <c:v>113.7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{FEF9EBC9-AF15-4E91-9000-75B191990740}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{C5B415AD-C78D-47D8-B236-CF3C95ED0007}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{CD2A1E97-5AA3-4198-B638-68CF292F58C4}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{CBF1B01C-A6DA-4658-9E8D-D5B92FE177D5}</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{AF3C85A3-ACD2-414B-A7D6-C8B79B61C6DF}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54.8</c:v>
                </c:pt>
              </c:numCache>
            </c:numRef>
          </c:xVal>
          <c:yVal>
            <c:numRef>
              <c:f>公会計指標分析・財政指標組合せ分析表!$K$55:$O$55</c:f>
              <c:numCache>
                <c:formatCode>#,##0.0;"▲ "#,##0.0</c:formatCode>
                <c:ptCount val="5"/>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52205512"/>
        <c:axId val="252205120"/>
      </c:scatterChart>
      <c:valAx>
        <c:axId val="252205512"/>
        <c:scaling>
          <c:orientation val="minMax"/>
          <c:max val="65.8"/>
          <c:min val="43.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205120"/>
        <c:crosses val="autoZero"/>
        <c:crossBetween val="midCat"/>
      </c:valAx>
      <c:valAx>
        <c:axId val="252205120"/>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205512"/>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{FA90B199-94CE-406E-BEA0-95FF03A1D3A6}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{41F273CC-3C9A-41B0-967E-249CECFCE70A}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{8FD1B1D0-5E2C-497D-BB70-A428CDC54AF3}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{FEF93F2E-6112-40EE-8CD5-BA610D459F3E}</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{0AB8F9B0-6A26-4DD1-B88C-363B65007008}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11.6</c:v>
                </c:pt>
                <c:pt idx="1">
                  <c:v>11.2</c:v>
                </c:pt>
                <c:pt idx="2">
                  <c:v>11.4</c:v>
                </c:pt>
                <c:pt idx="3">
                  <c:v>11.4</c:v>
                </c:pt>
                <c:pt idx="4">
                  <c:v>11.1</c:v>
                </c:pt>
              </c:numCache>
            </c:numRef>
          </c:xVal>
          <c:yVal>
            <c:numRef>
              <c:f>公会計指標分析・財政指標組合せ分析表!$K$73:$O$73</c:f>
              <c:numCache>
                <c:formatCode>#,##0.0;"▲ "#,##0.0</c:formatCode>
                <c:ptCount val="5"/>
                <c:pt idx="0">
                  <c:v>81.8</c:v>
                </c:pt>
                <c:pt idx="1">
                  <c:v>78.5</c:v>
                </c:pt>
                <c:pt idx="2">
                  <c:v>115.7</c:v>
                </c:pt>
                <c:pt idx="3">
                  <c:v>88.7</c:v>
                </c:pt>
                <c:pt idx="4">
                  <c:v>113.7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{70417B8A-C5A8-43A3-B14B-6268F9B59214}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{590B6357-9065-4959-814D-78DAD0BB01AA}</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{BB9EE557-B0CE-4523-A02F-1010F2FC564D}</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{EF72CAD2-6091-4EB6-8AB5-137C1A588452}</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{0068161D-B05F-4A3B-B0F9-0A668C61418A}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2207080"/>
        <c:axId val="257187184"/>
      </c:scatterChart>
      <c:valAx>
        <c:axId val="252207080"/>
        <c:scaling>
          <c:orientation val="minMax"/>
          <c:max val="12"/>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187184"/>
        <c:crosses val="autoZero"/>
        <c:crossBetween val="midCat"/>
      </c:valAx>
      <c:valAx>
        <c:axId val="257187184"/>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20708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例年ほぼ横ばいとなっているが、</a:t>
          </a:r>
          <a:r>
            <a:rPr kumimoji="1" lang="ja-JP" altLang="en-US" sz="1100">
              <a:solidFill>
                <a:schemeClr val="dk1"/>
              </a:solidFill>
              <a:effectLst/>
              <a:latin typeface="+mn-lt"/>
              <a:ea typeface="+mn-ea"/>
              <a:cs typeface="+mn-cs"/>
            </a:rPr>
            <a:t>一部の償還終了に伴い減少しているが</a:t>
          </a:r>
          <a:r>
            <a:rPr kumimoji="1" lang="ja-JP" altLang="ja-JP" sz="1100">
              <a:solidFill>
                <a:schemeClr val="dk1"/>
              </a:solidFill>
              <a:effectLst/>
              <a:latin typeface="+mn-lt"/>
              <a:ea typeface="+mn-ea"/>
              <a:cs typeface="+mn-cs"/>
            </a:rPr>
            <a:t>保育園建設、図書館建設など大規模事業の実施による増加が見込まれるため、適切な事業実施の検討を行い、規模の整理縮小を図り、現在水準維持に努める。</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保育園建設事業による地方債残高の増加が主な要因となって将来負担比率が増となった。充当可能財源は前年と同程度である。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今後は事業規模の適切な検討、起債の圧縮、職員定数管理等を推進し、将来負担費率の更なる改善を目指す。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鳥取県智頭町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7,398
7,348
224.70
6,904,829
6,603,894
282,307
3,470,573
7,381,454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113.7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近年は中学校、消防団拠点施設等の更新整備を行ってきた。</a:t>
          </a:r>
          <a:endParaRPr kumimoji="1" lang="en-US" altLang="ja-JP" sz="1100">
            <a:latin typeface="ＭＳ Ｐゴシック"/>
          </a:endParaRPr>
        </a:p>
        <a:p>
          <a:r>
            <a:rPr kumimoji="1" lang="ja-JP" altLang="en-US" sz="1100">
              <a:latin typeface="ＭＳ Ｐゴシック"/>
            </a:rPr>
            <a:t>　また、保育園、図書館等の建設により、当該数値は下がっていくものと予想される。</a:t>
          </a:r>
          <a:endParaRPr kumimoji="1" lang="en-US" altLang="ja-JP" sz="1100">
            <a:latin typeface="ＭＳ Ｐゴシック"/>
          </a:endParaRPr>
        </a:p>
        <a:p>
          <a:r>
            <a:rPr kumimoji="1" lang="ja-JP" altLang="en-US" sz="1100">
              <a:latin typeface="ＭＳ Ｐゴシック"/>
            </a:rPr>
            <a:t>　今後は、公共施設等総合管理計画を基に、施設の更新・集約・除却等を行っていく予定である。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88663</xdr:rowOff>
    </xdr:from>
    <xdr:ext cx="405111" cy="259045"/>
    <xdr:sp macro="" textlink="">
      <xdr:nvSpPr>
        <xdr:cNvPr id="67" name="有形固定資産減価償却率平均値テキスト"/>
        <xdr:cNvSpPr txBox="1"/>
      </xdr:nvSpPr>
      <xdr:spPr>
        <a:xfrm>
          <a:off x="4813300" y="584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75" name="円/楕円 74"/>
        <xdr:cNvSpPr/>
      </xdr:nvSpPr>
      <xdr:spPr>
        <a:xfrm>
          <a:off x="4711700" y="59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30</xdr:row>
      <xdr:rowOff>44213</xdr:rowOff>
    </xdr:from>
    <xdr:ext cx="405111" cy="259045"/>
    <xdr:sp macro="" textlink="">
      <xdr:nvSpPr>
        <xdr:cNvPr id="76" name="有形固定資産減価償却率該当値テキスト"/>
        <xdr:cNvSpPr txBox="1"/>
      </xdr:nvSpPr>
      <xdr:spPr>
        <a:xfrm>
          <a:off x="4813300" y="5968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123461</xdr:rowOff>
    </xdr:from>
    <xdr:ext cx="405111" cy="259045"/>
    <xdr:sp macro="" textlink="">
      <xdr:nvSpPr>
        <xdr:cNvPr id="77" name="n_1aveValue有形固定資産減価償却率"/>
        <xdr:cNvSpPr txBox="1"/>
      </xdr:nvSpPr>
      <xdr:spPr>
        <a:xfrm>
          <a:off x="3836043" y="5705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鳥取県智頭町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7,398
7,348
224.70
6,904,829
6,603,894
282,307
3,470,573
7,381,454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115224</xdr:rowOff>
    </xdr:from>
    <xdr:ext cx="405111" cy="259045"/>
    <xdr:sp macro="" textlink="">
      <xdr:nvSpPr>
        <xdr:cNvPr id="64" name="【道路】&#10;有形固定資産減価償却率平均値テキスト"/>
        <xdr:cNvSpPr txBox="1"/>
      </xdr:nvSpPr>
      <xdr:spPr>
        <a:xfrm>
          <a:off x="4724400" y="5944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20501</xdr:rowOff>
    </xdr:from>
    <xdr:to>
      <xdr:col>6</xdr:col>
      <xdr:colOff>561975</xdr:colOff>
      <xdr:row>37</xdr:row>
      <xdr:rowOff>122101</xdr:rowOff>
    </xdr:to>
    <xdr:sp macro="" textlink="">
      <xdr:nvSpPr>
        <xdr:cNvPr id="72" name="円/楕円 71"/>
        <xdr:cNvSpPr/>
      </xdr:nvSpPr>
      <xdr:spPr>
        <a:xfrm>
          <a:off x="4584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170378</xdr:rowOff>
    </xdr:from>
    <xdr:ext cx="405111" cy="259045"/>
    <xdr:sp macro="" textlink="">
      <xdr:nvSpPr>
        <xdr:cNvPr id="73" name="【道路】&#10;有形固定資産減価償却率該当値テキスト"/>
        <xdr:cNvSpPr txBox="1"/>
      </xdr:nvSpPr>
      <xdr:spPr>
        <a:xfrm>
          <a:off x="4724400"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oneCellAnchor>
    <xdr:from>
      <xdr:col>5</xdr:col>
      <xdr:colOff>143518</xdr:colOff>
      <xdr:row>34</xdr:row>
      <xdr:rowOff>39024</xdr:rowOff>
    </xdr:from>
    <xdr:ext cx="405111" cy="259045"/>
    <xdr:sp macro="" textlink="">
      <xdr:nvSpPr>
        <xdr:cNvPr id="74" name="n_1aveValue【道路】&#10;有形固定資産減価償却率"/>
        <xdr:cNvSpPr txBox="1"/>
      </xdr:nvSpPr>
      <xdr:spPr>
        <a:xfrm>
          <a:off x="3582043" y="586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6805</xdr:rowOff>
    </xdr:from>
    <xdr:ext cx="534377" cy="259045"/>
    <xdr:sp macro="" textlink="">
      <xdr:nvSpPr>
        <xdr:cNvPr id="103" name="【道路】&#10;一人当たり延長平均値テキスト"/>
        <xdr:cNvSpPr txBox="1"/>
      </xdr:nvSpPr>
      <xdr:spPr>
        <a:xfrm>
          <a:off x="10566400" y="6521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118535</xdr:rowOff>
    </xdr:from>
    <xdr:to>
      <xdr:col>15</xdr:col>
      <xdr:colOff>231775</xdr:colOff>
      <xdr:row>41</xdr:row>
      <xdr:rowOff>48685</xdr:rowOff>
    </xdr:to>
    <xdr:sp macro="" textlink="">
      <xdr:nvSpPr>
        <xdr:cNvPr id="111" name="円/楕円 110"/>
        <xdr:cNvSpPr/>
      </xdr:nvSpPr>
      <xdr:spPr>
        <a:xfrm>
          <a:off x="10426700" y="69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33462</xdr:rowOff>
    </xdr:from>
    <xdr:ext cx="534377" cy="259045"/>
    <xdr:sp macro="" textlink="">
      <xdr:nvSpPr>
        <xdr:cNvPr id="112" name="【道路】&#10;一人当たり延長該当値テキスト"/>
        <xdr:cNvSpPr txBox="1"/>
      </xdr:nvSpPr>
      <xdr:spPr>
        <a:xfrm>
          <a:off x="10566400" y="68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11.111</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51363</xdr:rowOff>
    </xdr:from>
    <xdr:ext cx="534377" cy="259045"/>
    <xdr:sp macro="" textlink="">
      <xdr:nvSpPr>
        <xdr:cNvPr id="113"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12899</xdr:rowOff>
    </xdr:from>
    <xdr:ext cx="405111" cy="259045"/>
    <xdr:sp macro="" textlink="">
      <xdr:nvSpPr>
        <xdr:cNvPr id="145" name="【橋りょう・トンネル】&#10;有形固定資産減価償却率平均値テキスト"/>
        <xdr:cNvSpPr txBox="1"/>
      </xdr:nvSpPr>
      <xdr:spPr>
        <a:xfrm>
          <a:off x="4724400" y="995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7" name="フローチャート : 判断 14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42273</xdr:rowOff>
    </xdr:from>
    <xdr:to>
      <xdr:col>6</xdr:col>
      <xdr:colOff>561975</xdr:colOff>
      <xdr:row>61</xdr:row>
      <xdr:rowOff>143873</xdr:rowOff>
    </xdr:to>
    <xdr:sp macro="" textlink="">
      <xdr:nvSpPr>
        <xdr:cNvPr id="153" name="円/楕円 152"/>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20700</xdr:rowOff>
    </xdr:from>
    <xdr:ext cx="405111" cy="259045"/>
    <xdr:sp macro="" textlink="">
      <xdr:nvSpPr>
        <xdr:cNvPr id="154" name="【橋りょう・トンネル】&#10;有形固定資産減価償却率該当値テキスト"/>
        <xdr:cNvSpPr txBox="1"/>
      </xdr:nvSpPr>
      <xdr:spPr>
        <a:xfrm>
          <a:off x="47244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21607</xdr:rowOff>
    </xdr:from>
    <xdr:ext cx="405111" cy="259045"/>
    <xdr:sp macro="" textlink="">
      <xdr:nvSpPr>
        <xdr:cNvPr id="155" name="n_1aveValue【橋りょう・トンネル】&#10;有形固定資産減価償却率"/>
        <xdr:cNvSpPr txBox="1"/>
      </xdr:nvSpPr>
      <xdr:spPr>
        <a:xfrm>
          <a:off x="3582043"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57744</xdr:rowOff>
    </xdr:from>
    <xdr:ext cx="599010" cy="259045"/>
    <xdr:sp macro="" textlink="">
      <xdr:nvSpPr>
        <xdr:cNvPr id="184" name="【橋りょう・トンネル】&#10;一人当たり有形固定資産（償却資産）額平均値テキスト"/>
        <xdr:cNvSpPr txBox="1"/>
      </xdr:nvSpPr>
      <xdr:spPr>
        <a:xfrm>
          <a:off x="10566400" y="10173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6" name="フローチャート : 判断 185"/>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160821</xdr:rowOff>
    </xdr:from>
    <xdr:to>
      <xdr:col>15</xdr:col>
      <xdr:colOff>231775</xdr:colOff>
      <xdr:row>64</xdr:row>
      <xdr:rowOff>90971</xdr:rowOff>
    </xdr:to>
    <xdr:sp macro="" textlink="">
      <xdr:nvSpPr>
        <xdr:cNvPr id="192" name="円/楕円 191"/>
        <xdr:cNvSpPr/>
      </xdr:nvSpPr>
      <xdr:spPr>
        <a:xfrm>
          <a:off x="10426700" y="1096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75748</xdr:rowOff>
    </xdr:from>
    <xdr:ext cx="534377" cy="259045"/>
    <xdr:sp macro="" textlink="">
      <xdr:nvSpPr>
        <xdr:cNvPr id="193" name="【橋りょう・トンネル】&#10;一人当たり有形固定資産（償却資産）額該当値テキスト"/>
        <xdr:cNvSpPr txBox="1"/>
      </xdr:nvSpPr>
      <xdr:spPr>
        <a:xfrm>
          <a:off x="10566400" y="1087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28,369</a:t>
          </a:r>
          <a:endParaRPr kumimoji="1" lang="ja-JP" altLang="en-US" sz="1000" b="1">
            <a:solidFill>
              <a:srgbClr val="FF0000"/>
            </a:solidFill>
            <a:latin typeface="ＭＳ Ｐゴシック"/>
          </a:endParaRPr>
        </a:p>
      </xdr:txBody>
    </xdr:sp>
    <xdr:clientData/>
  </xdr:oneCellAnchor>
  <xdr:oneCellAnchor>
    <xdr:from>
      <xdr:col>13</xdr:col>
      <xdr:colOff>402169</xdr:colOff>
      <xdr:row>58</xdr:row>
      <xdr:rowOff>167365</xdr:rowOff>
    </xdr:from>
    <xdr:ext cx="599010" cy="259045"/>
    <xdr:sp macro="" textlink="">
      <xdr:nvSpPr>
        <xdr:cNvPr id="194"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9" name="直線コネクタ 218"/>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20"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21" name="直線コネクタ 220"/>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126382</xdr:rowOff>
    </xdr:from>
    <xdr:ext cx="405111" cy="259045"/>
    <xdr:sp macro="" textlink="">
      <xdr:nvSpPr>
        <xdr:cNvPr id="224" name="【公営住宅】&#10;有形固定資産減価償却率平均値テキスト"/>
        <xdr:cNvSpPr txBox="1"/>
      </xdr:nvSpPr>
      <xdr:spPr>
        <a:xfrm>
          <a:off x="47244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5" name="フローチャート : 判断 224"/>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6" name="フローチャート : 判断 22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103505</xdr:rowOff>
    </xdr:from>
    <xdr:to>
      <xdr:col>6</xdr:col>
      <xdr:colOff>561975</xdr:colOff>
      <xdr:row>83</xdr:row>
      <xdr:rowOff>33655</xdr:rowOff>
    </xdr:to>
    <xdr:sp macro="" textlink="">
      <xdr:nvSpPr>
        <xdr:cNvPr id="232" name="円/楕円 231"/>
        <xdr:cNvSpPr/>
      </xdr:nvSpPr>
      <xdr:spPr>
        <a:xfrm>
          <a:off x="45847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81932</xdr:rowOff>
    </xdr:from>
    <xdr:ext cx="405111" cy="259045"/>
    <xdr:sp macro="" textlink="">
      <xdr:nvSpPr>
        <xdr:cNvPr id="233" name="【公営住宅】&#10;有形固定資産減価償却率該当値テキスト"/>
        <xdr:cNvSpPr txBox="1"/>
      </xdr:nvSpPr>
      <xdr:spPr>
        <a:xfrm>
          <a:off x="4724400"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141622</xdr:rowOff>
    </xdr:from>
    <xdr:ext cx="405111" cy="259045"/>
    <xdr:sp macro="" textlink="">
      <xdr:nvSpPr>
        <xdr:cNvPr id="234" name="n_1aveValue【公営住宅】&#10;有形固定資産減価償却率"/>
        <xdr:cNvSpPr txBox="1"/>
      </xdr:nvSpPr>
      <xdr:spPr>
        <a:xfrm>
          <a:off x="3582043"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8" name="直線コネクタ 257"/>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9"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60" name="直線コネクタ 259"/>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61"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62" name="直線コネクタ 261"/>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129812</xdr:rowOff>
    </xdr:from>
    <xdr:ext cx="469744" cy="259045"/>
    <xdr:sp macro="" textlink="">
      <xdr:nvSpPr>
        <xdr:cNvPr id="263" name="【公営住宅】&#10;一人当たり面積平均値テキスト"/>
        <xdr:cNvSpPr txBox="1"/>
      </xdr:nvSpPr>
      <xdr:spPr>
        <a:xfrm>
          <a:off x="10566400" y="14188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4" name="フローチャート : 判断 263"/>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5" name="フローチャート : 判断 264"/>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95504</xdr:rowOff>
    </xdr:from>
    <xdr:to>
      <xdr:col>15</xdr:col>
      <xdr:colOff>231775</xdr:colOff>
      <xdr:row>86</xdr:row>
      <xdr:rowOff>25654</xdr:rowOff>
    </xdr:to>
    <xdr:sp macro="" textlink="">
      <xdr:nvSpPr>
        <xdr:cNvPr id="271" name="円/楕円 270"/>
        <xdr:cNvSpPr/>
      </xdr:nvSpPr>
      <xdr:spPr>
        <a:xfrm>
          <a:off x="10426700" y="146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10431</xdr:rowOff>
    </xdr:from>
    <xdr:ext cx="469744" cy="259045"/>
    <xdr:sp macro="" textlink="">
      <xdr:nvSpPr>
        <xdr:cNvPr id="272" name="【公営住宅】&#10;一人当たり面積該当値テキスト"/>
        <xdr:cNvSpPr txBox="1"/>
      </xdr:nvSpPr>
      <xdr:spPr>
        <a:xfrm>
          <a:off x="10566400" y="1458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0.366</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2557</xdr:rowOff>
    </xdr:from>
    <xdr:ext cx="469744" cy="259045"/>
    <xdr:sp macro="" textlink="">
      <xdr:nvSpPr>
        <xdr:cNvPr id="273"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151,351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5" name="直線コネクタ 314"/>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6"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7" name="直線コネクタ 316"/>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8"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9" name="直線コネクタ 3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20"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21" name="フローチャート : 判断 3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22" name="フローチャート : 判断 321"/>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4173</xdr:rowOff>
    </xdr:from>
    <xdr:to>
      <xdr:col>23</xdr:col>
      <xdr:colOff>568325</xdr:colOff>
      <xdr:row>33</xdr:row>
      <xdr:rowOff>105773</xdr:rowOff>
    </xdr:to>
    <xdr:sp macro="" textlink="">
      <xdr:nvSpPr>
        <xdr:cNvPr id="328" name="円/楕円 327"/>
        <xdr:cNvSpPr/>
      </xdr:nvSpPr>
      <xdr:spPr>
        <a:xfrm>
          <a:off x="16268700" y="566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92727</xdr:rowOff>
    </xdr:from>
    <xdr:ext cx="405111" cy="259045"/>
    <xdr:sp macro="" textlink="">
      <xdr:nvSpPr>
        <xdr:cNvPr id="329" name="【認定こども園・幼稚園・保育所】&#10;有形固定資産減価償却率該当値テキスト"/>
        <xdr:cNvSpPr txBox="1"/>
      </xdr:nvSpPr>
      <xdr:spPr>
        <a:xfrm>
          <a:off x="16408400"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35758</xdr:rowOff>
    </xdr:from>
    <xdr:ext cx="405111" cy="259045"/>
    <xdr:sp macro="" textlink="">
      <xdr:nvSpPr>
        <xdr:cNvPr id="330"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4" name="直線コネクタ 353"/>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5"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6" name="直線コネクタ 355"/>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7"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8" name="直線コネクタ 357"/>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135907</xdr:rowOff>
    </xdr:from>
    <xdr:ext cx="469744" cy="259045"/>
    <xdr:sp macro="" textlink="">
      <xdr:nvSpPr>
        <xdr:cNvPr id="359" name="【認定こども園・幼稚園・保育所】&#10;一人当たり面積平均値テキスト"/>
        <xdr:cNvSpPr txBox="1"/>
      </xdr:nvSpPr>
      <xdr:spPr>
        <a:xfrm>
          <a:off x="222504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60" name="フローチャート : 判断 359"/>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61" name="フローチャート : 判断 360"/>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124460</xdr:rowOff>
    </xdr:from>
    <xdr:to>
      <xdr:col>32</xdr:col>
      <xdr:colOff>238125</xdr:colOff>
      <xdr:row>37</xdr:row>
      <xdr:rowOff>54610</xdr:rowOff>
    </xdr:to>
    <xdr:sp macro="" textlink="">
      <xdr:nvSpPr>
        <xdr:cNvPr id="367" name="円/楕円 366"/>
        <xdr:cNvSpPr/>
      </xdr:nvSpPr>
      <xdr:spPr>
        <a:xfrm>
          <a:off x="22110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102887</xdr:rowOff>
    </xdr:from>
    <xdr:ext cx="469744" cy="259045"/>
    <xdr:sp macro="" textlink="">
      <xdr:nvSpPr>
        <xdr:cNvPr id="368" name="【認定こども園・幼稚園・保育所】&#10;一人当たり面積該当値テキスト"/>
        <xdr:cNvSpPr txBox="1"/>
      </xdr:nvSpPr>
      <xdr:spPr>
        <a:xfrm>
          <a:off x="22250400" y="627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oneCellAnchor>
    <xdr:from>
      <xdr:col>30</xdr:col>
      <xdr:colOff>473152</xdr:colOff>
      <xdr:row>33</xdr:row>
      <xdr:rowOff>124477</xdr:rowOff>
    </xdr:from>
    <xdr:ext cx="469744" cy="259045"/>
    <xdr:sp macro="" textlink="">
      <xdr:nvSpPr>
        <xdr:cNvPr id="369" name="n_1aveValue【認定こども園・幼稚園・保育所】&#10;一人当たり面積"/>
        <xdr:cNvSpPr txBox="1"/>
      </xdr:nvSpPr>
      <xdr:spPr>
        <a:xfrm>
          <a:off x="21075727" y="57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1" name="直線コネクタ 38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2" name="テキスト ボックス 38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3" name="直線コネクタ 38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4" name="テキスト ボックス 38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5" name="直線コネクタ 38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6" name="テキスト ボックス 38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7" name="直線コネクタ 38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8" name="テキスト ボックス 38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92" name="直線コネクタ 391"/>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3"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4" name="直線コネクタ 393"/>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5"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6" name="直線コネクタ 395"/>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143527</xdr:rowOff>
    </xdr:from>
    <xdr:ext cx="405111" cy="259045"/>
    <xdr:sp macro="" textlink="">
      <xdr:nvSpPr>
        <xdr:cNvPr id="397" name="【学校施設】&#10;有形固定資産減価償却率平均値テキスト"/>
        <xdr:cNvSpPr txBox="1"/>
      </xdr:nvSpPr>
      <xdr:spPr>
        <a:xfrm>
          <a:off x="16408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8" name="フローチャート : 判断 39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9" name="フローチャート : 判断 398"/>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100076</xdr:rowOff>
    </xdr:from>
    <xdr:to>
      <xdr:col>23</xdr:col>
      <xdr:colOff>568325</xdr:colOff>
      <xdr:row>61</xdr:row>
      <xdr:rowOff>30226</xdr:rowOff>
    </xdr:to>
    <xdr:sp macro="" textlink="">
      <xdr:nvSpPr>
        <xdr:cNvPr id="405" name="円/楕円 404"/>
        <xdr:cNvSpPr/>
      </xdr:nvSpPr>
      <xdr:spPr>
        <a:xfrm>
          <a:off x="162687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78503</xdr:rowOff>
    </xdr:from>
    <xdr:ext cx="405111" cy="259045"/>
    <xdr:sp macro="" textlink="">
      <xdr:nvSpPr>
        <xdr:cNvPr id="406" name="【学校施設】&#10;有形固定資産減価償却率該当値テキスト"/>
        <xdr:cNvSpPr txBox="1"/>
      </xdr:nvSpPr>
      <xdr:spPr>
        <a:xfrm>
          <a:off x="16408400"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140479</xdr:rowOff>
    </xdr:from>
    <xdr:ext cx="405111" cy="259045"/>
    <xdr:sp macro="" textlink="">
      <xdr:nvSpPr>
        <xdr:cNvPr id="407" name="n_1aveValue【学校施設】&#10;有形固定資産減価償却率"/>
        <xdr:cNvSpPr txBox="1"/>
      </xdr:nvSpPr>
      <xdr:spPr>
        <a:xfrm>
          <a:off x="15266043"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19" name="直線コネクタ 41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0" name="テキスト ボックス 41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1" name="直線コネクタ 42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2" name="テキスト ボックス 42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3" name="直線コネクタ 42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4" name="テキスト ボックス 42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5" name="直線コネクタ 42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6" name="テキスト ボックス 42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7" name="直線コネクタ 42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8" name="テキスト ボックス 42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93726</xdr:rowOff>
    </xdr:from>
    <xdr:to>
      <xdr:col>32</xdr:col>
      <xdr:colOff>186689</xdr:colOff>
      <xdr:row>63</xdr:row>
      <xdr:rowOff>165354</xdr:rowOff>
    </xdr:to>
    <xdr:cxnSp macro="">
      <xdr:nvCxnSpPr>
        <xdr:cNvPr id="432" name="直線コネクタ 431"/>
        <xdr:cNvCxnSpPr/>
      </xdr:nvCxnSpPr>
      <xdr:spPr>
        <a:xfrm flipV="1">
          <a:off x="22160864" y="9523476"/>
          <a:ext cx="0" cy="1443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3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34" name="直線コネクタ 43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40403</xdr:rowOff>
    </xdr:from>
    <xdr:ext cx="469744" cy="259045"/>
    <xdr:sp macro="" textlink="">
      <xdr:nvSpPr>
        <xdr:cNvPr id="435" name="【学校施設】&#10;一人当たり面積最大値テキスト"/>
        <xdr:cNvSpPr txBox="1"/>
      </xdr:nvSpPr>
      <xdr:spPr>
        <a:xfrm>
          <a:off x="22250400" y="929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93726</xdr:rowOff>
    </xdr:from>
    <xdr:to>
      <xdr:col>32</xdr:col>
      <xdr:colOff>276225</xdr:colOff>
      <xdr:row>55</xdr:row>
      <xdr:rowOff>93726</xdr:rowOff>
    </xdr:to>
    <xdr:cxnSp macro="">
      <xdr:nvCxnSpPr>
        <xdr:cNvPr id="436" name="直線コネクタ 435"/>
        <xdr:cNvCxnSpPr/>
      </xdr:nvCxnSpPr>
      <xdr:spPr>
        <a:xfrm>
          <a:off x="22072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117365</xdr:rowOff>
    </xdr:from>
    <xdr:ext cx="469744" cy="259045"/>
    <xdr:sp macro="" textlink="">
      <xdr:nvSpPr>
        <xdr:cNvPr id="437" name="【学校施設】&#10;一人当たり面積平均値テキスト"/>
        <xdr:cNvSpPr txBox="1"/>
      </xdr:nvSpPr>
      <xdr:spPr>
        <a:xfrm>
          <a:off x="22250400" y="10061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138938</xdr:rowOff>
    </xdr:from>
    <xdr:to>
      <xdr:col>32</xdr:col>
      <xdr:colOff>238125</xdr:colOff>
      <xdr:row>59</xdr:row>
      <xdr:rowOff>69088</xdr:rowOff>
    </xdr:to>
    <xdr:sp macro="" textlink="">
      <xdr:nvSpPr>
        <xdr:cNvPr id="438" name="フローチャート : 判断 437"/>
        <xdr:cNvSpPr/>
      </xdr:nvSpPr>
      <xdr:spPr>
        <a:xfrm>
          <a:off x="221107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129794</xdr:rowOff>
    </xdr:from>
    <xdr:to>
      <xdr:col>31</xdr:col>
      <xdr:colOff>85725</xdr:colOff>
      <xdr:row>58</xdr:row>
      <xdr:rowOff>59944</xdr:rowOff>
    </xdr:to>
    <xdr:sp macro="" textlink="">
      <xdr:nvSpPr>
        <xdr:cNvPr id="439" name="フローチャート : 判断 438"/>
        <xdr:cNvSpPr/>
      </xdr:nvSpPr>
      <xdr:spPr>
        <a:xfrm>
          <a:off x="212725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57404</xdr:rowOff>
    </xdr:from>
    <xdr:to>
      <xdr:col>32</xdr:col>
      <xdr:colOff>238125</xdr:colOff>
      <xdr:row>56</xdr:row>
      <xdr:rowOff>159004</xdr:rowOff>
    </xdr:to>
    <xdr:sp macro="" textlink="">
      <xdr:nvSpPr>
        <xdr:cNvPr id="445" name="円/楕円 444"/>
        <xdr:cNvSpPr/>
      </xdr:nvSpPr>
      <xdr:spPr>
        <a:xfrm>
          <a:off x="22110700" y="965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80281</xdr:rowOff>
    </xdr:from>
    <xdr:ext cx="469744" cy="259045"/>
    <xdr:sp macro="" textlink="">
      <xdr:nvSpPr>
        <xdr:cNvPr id="446" name="【学校施設】&#10;一人当たり面積該当値テキスト"/>
        <xdr:cNvSpPr txBox="1"/>
      </xdr:nvSpPr>
      <xdr:spPr>
        <a:xfrm>
          <a:off x="22250400" y="951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oneCellAnchor>
    <xdr:from>
      <xdr:col>30</xdr:col>
      <xdr:colOff>473152</xdr:colOff>
      <xdr:row>56</xdr:row>
      <xdr:rowOff>76471</xdr:rowOff>
    </xdr:from>
    <xdr:ext cx="469744" cy="259045"/>
    <xdr:sp macro="" textlink="">
      <xdr:nvSpPr>
        <xdr:cNvPr id="447" name="n_1aveValue【学校施設】&#10;一人当たり面積"/>
        <xdr:cNvSpPr txBox="1"/>
      </xdr:nvSpPr>
      <xdr:spPr>
        <a:xfrm>
          <a:off x="21075727" y="967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6" name="テキスト ボックス 46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68" name="テキスト ボックス 46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90678</xdr:rowOff>
    </xdr:from>
    <xdr:to>
      <xdr:col>23</xdr:col>
      <xdr:colOff>516889</xdr:colOff>
      <xdr:row>85</xdr:row>
      <xdr:rowOff>44958</xdr:rowOff>
    </xdr:to>
    <xdr:cxnSp macro="">
      <xdr:nvCxnSpPr>
        <xdr:cNvPr id="470" name="直線コネクタ 469"/>
        <xdr:cNvCxnSpPr/>
      </xdr:nvCxnSpPr>
      <xdr:spPr>
        <a:xfrm flipV="1">
          <a:off x="16318864" y="1329232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48785</xdr:rowOff>
    </xdr:from>
    <xdr:ext cx="405111" cy="259045"/>
    <xdr:sp macro="" textlink="">
      <xdr:nvSpPr>
        <xdr:cNvPr id="471" name="【児童館】&#10;有形固定資産減価償却率最小値テキスト"/>
        <xdr:cNvSpPr txBox="1"/>
      </xdr:nvSpPr>
      <xdr:spPr>
        <a:xfrm>
          <a:off x="16408400" y="1462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85</xdr:row>
      <xdr:rowOff>44958</xdr:rowOff>
    </xdr:from>
    <xdr:to>
      <xdr:col>23</xdr:col>
      <xdr:colOff>606425</xdr:colOff>
      <xdr:row>85</xdr:row>
      <xdr:rowOff>44958</xdr:rowOff>
    </xdr:to>
    <xdr:cxnSp macro="">
      <xdr:nvCxnSpPr>
        <xdr:cNvPr id="472" name="直線コネクタ 471"/>
        <xdr:cNvCxnSpPr/>
      </xdr:nvCxnSpPr>
      <xdr:spPr>
        <a:xfrm>
          <a:off x="16230600" y="1461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37355</xdr:rowOff>
    </xdr:from>
    <xdr:ext cx="405111" cy="259045"/>
    <xdr:sp macro="" textlink="">
      <xdr:nvSpPr>
        <xdr:cNvPr id="473" name="【児童館】&#10;有形固定資産減価償却率最大値テキスト"/>
        <xdr:cNvSpPr txBox="1"/>
      </xdr:nvSpPr>
      <xdr:spPr>
        <a:xfrm>
          <a:off x="16408400" y="1306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90678</xdr:rowOff>
    </xdr:from>
    <xdr:to>
      <xdr:col>23</xdr:col>
      <xdr:colOff>606425</xdr:colOff>
      <xdr:row>77</xdr:row>
      <xdr:rowOff>90678</xdr:rowOff>
    </xdr:to>
    <xdr:cxnSp macro="">
      <xdr:nvCxnSpPr>
        <xdr:cNvPr id="474" name="直線コネクタ 473"/>
        <xdr:cNvCxnSpPr/>
      </xdr:nvCxnSpPr>
      <xdr:spPr>
        <a:xfrm>
          <a:off x="16230600" y="1329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17035</xdr:rowOff>
    </xdr:from>
    <xdr:ext cx="405111" cy="259045"/>
    <xdr:sp macro="" textlink="">
      <xdr:nvSpPr>
        <xdr:cNvPr id="475" name="【児童館】&#10;有形固定資産減価償却率平均値テキスト"/>
        <xdr:cNvSpPr txBox="1"/>
      </xdr:nvSpPr>
      <xdr:spPr>
        <a:xfrm>
          <a:off x="16408400" y="1339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165608</xdr:rowOff>
    </xdr:from>
    <xdr:to>
      <xdr:col>23</xdr:col>
      <xdr:colOff>568325</xdr:colOff>
      <xdr:row>79</xdr:row>
      <xdr:rowOff>95758</xdr:rowOff>
    </xdr:to>
    <xdr:sp macro="" textlink="">
      <xdr:nvSpPr>
        <xdr:cNvPr id="476" name="フローチャート : 判断 475"/>
        <xdr:cNvSpPr/>
      </xdr:nvSpPr>
      <xdr:spPr>
        <a:xfrm>
          <a:off x="16268700" y="135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21589</xdr:rowOff>
    </xdr:from>
    <xdr:to>
      <xdr:col>22</xdr:col>
      <xdr:colOff>415925</xdr:colOff>
      <xdr:row>81</xdr:row>
      <xdr:rowOff>123189</xdr:rowOff>
    </xdr:to>
    <xdr:sp macro="" textlink="">
      <xdr:nvSpPr>
        <xdr:cNvPr id="477" name="フローチャート : 判断 476"/>
        <xdr:cNvSpPr/>
      </xdr:nvSpPr>
      <xdr:spPr>
        <a:xfrm>
          <a:off x="15430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165608</xdr:rowOff>
    </xdr:from>
    <xdr:to>
      <xdr:col>23</xdr:col>
      <xdr:colOff>568325</xdr:colOff>
      <xdr:row>85</xdr:row>
      <xdr:rowOff>95758</xdr:rowOff>
    </xdr:to>
    <xdr:sp macro="" textlink="">
      <xdr:nvSpPr>
        <xdr:cNvPr id="483" name="円/楕円 482"/>
        <xdr:cNvSpPr/>
      </xdr:nvSpPr>
      <xdr:spPr>
        <a:xfrm>
          <a:off x="16268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80535</xdr:rowOff>
    </xdr:from>
    <xdr:ext cx="405111" cy="259045"/>
    <xdr:sp macro="" textlink="">
      <xdr:nvSpPr>
        <xdr:cNvPr id="484" name="【児童館】&#10;有形固定資産減価償却率該当値テキスト"/>
        <xdr:cNvSpPr txBox="1"/>
      </xdr:nvSpPr>
      <xdr:spPr>
        <a:xfrm>
          <a:off x="16408400" y="1448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139716</xdr:rowOff>
    </xdr:from>
    <xdr:ext cx="405111" cy="259045"/>
    <xdr:sp macro="" textlink="">
      <xdr:nvSpPr>
        <xdr:cNvPr id="485" name="n_1aveValue【児童館】&#10;有形固定資産減価償却率"/>
        <xdr:cNvSpPr txBox="1"/>
      </xdr:nvSpPr>
      <xdr:spPr>
        <a:xfrm>
          <a:off x="15266043"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6" name="テキスト ボックス 49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510" name="直線コネクタ 509"/>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11"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12" name="直線コネクタ 51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513"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514" name="直線コネクタ 513"/>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515"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16" name="フローチャート : 判断 515"/>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147320</xdr:rowOff>
    </xdr:from>
    <xdr:to>
      <xdr:col>31</xdr:col>
      <xdr:colOff>85725</xdr:colOff>
      <xdr:row>85</xdr:row>
      <xdr:rowOff>77470</xdr:rowOff>
    </xdr:to>
    <xdr:sp macro="" textlink="">
      <xdr:nvSpPr>
        <xdr:cNvPr id="517" name="フローチャート : 判断 516"/>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120650</xdr:rowOff>
    </xdr:from>
    <xdr:to>
      <xdr:col>32</xdr:col>
      <xdr:colOff>238125</xdr:colOff>
      <xdr:row>86</xdr:row>
      <xdr:rowOff>50800</xdr:rowOff>
    </xdr:to>
    <xdr:sp macro="" textlink="">
      <xdr:nvSpPr>
        <xdr:cNvPr id="523" name="円/楕円 522"/>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35577</xdr:rowOff>
    </xdr:from>
    <xdr:ext cx="469744" cy="259045"/>
    <xdr:sp macro="" textlink="">
      <xdr:nvSpPr>
        <xdr:cNvPr id="524" name="【児童館】&#10;一人当たり面積該当値テキスト"/>
        <xdr:cNvSpPr txBox="1"/>
      </xdr:nvSpPr>
      <xdr:spPr>
        <a:xfrm>
          <a:off x="22250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oneCellAnchor>
    <xdr:from>
      <xdr:col>30</xdr:col>
      <xdr:colOff>473152</xdr:colOff>
      <xdr:row>83</xdr:row>
      <xdr:rowOff>93997</xdr:rowOff>
    </xdr:from>
    <xdr:ext cx="469744" cy="259045"/>
    <xdr:sp macro="" textlink="">
      <xdr:nvSpPr>
        <xdr:cNvPr id="525"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6" name="テキスト ボックス 53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8" name="テキスト ボックス 53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8" name="テキスト ボックス 54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112123</xdr:rowOff>
    </xdr:to>
    <xdr:cxnSp macro="">
      <xdr:nvCxnSpPr>
        <xdr:cNvPr id="552" name="直線コネクタ 551"/>
        <xdr:cNvCxnSpPr/>
      </xdr:nvCxnSpPr>
      <xdr:spPr>
        <a:xfrm flipV="1">
          <a:off x="16318864" y="17090571"/>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115950</xdr:rowOff>
    </xdr:from>
    <xdr:ext cx="405111" cy="259045"/>
    <xdr:sp macro="" textlink="">
      <xdr:nvSpPr>
        <xdr:cNvPr id="553" name="【公民館】&#10;有形固定資産減価償却率最小値テキスト"/>
        <xdr:cNvSpPr txBox="1"/>
      </xdr:nvSpPr>
      <xdr:spPr>
        <a:xfrm>
          <a:off x="164084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a:t>
          </a:r>
          <a:endParaRPr kumimoji="1" lang="ja-JP" altLang="en-US" sz="1000" b="1">
            <a:latin typeface="ＭＳ Ｐゴシック"/>
          </a:endParaRPr>
        </a:p>
      </xdr:txBody>
    </xdr:sp>
    <xdr:clientData/>
  </xdr:oneCellAnchor>
  <xdr:twoCellAnchor>
    <xdr:from>
      <xdr:col>23</xdr:col>
      <xdr:colOff>428625</xdr:colOff>
      <xdr:row>108</xdr:row>
      <xdr:rowOff>112123</xdr:rowOff>
    </xdr:from>
    <xdr:to>
      <xdr:col>23</xdr:col>
      <xdr:colOff>606425</xdr:colOff>
      <xdr:row>108</xdr:row>
      <xdr:rowOff>112123</xdr:rowOff>
    </xdr:to>
    <xdr:cxnSp macro="">
      <xdr:nvCxnSpPr>
        <xdr:cNvPr id="554" name="直線コネクタ 55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55"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56" name="直線コネクタ 55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103432</xdr:rowOff>
    </xdr:from>
    <xdr:ext cx="405111" cy="259045"/>
    <xdr:sp macro="" textlink="">
      <xdr:nvSpPr>
        <xdr:cNvPr id="557" name="【公民館】&#10;有形固定資産減価償却率平均値テキスト"/>
        <xdr:cNvSpPr txBox="1"/>
      </xdr:nvSpPr>
      <xdr:spPr>
        <a:xfrm>
          <a:off x="164084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125005</xdr:rowOff>
    </xdr:from>
    <xdr:to>
      <xdr:col>23</xdr:col>
      <xdr:colOff>568325</xdr:colOff>
      <xdr:row>104</xdr:row>
      <xdr:rowOff>55155</xdr:rowOff>
    </xdr:to>
    <xdr:sp macro="" textlink="">
      <xdr:nvSpPr>
        <xdr:cNvPr id="558" name="フローチャート : 判断 557"/>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90714</xdr:rowOff>
    </xdr:from>
    <xdr:to>
      <xdr:col>22</xdr:col>
      <xdr:colOff>415925</xdr:colOff>
      <xdr:row>107</xdr:row>
      <xdr:rowOff>20864</xdr:rowOff>
    </xdr:to>
    <xdr:sp macro="" textlink="">
      <xdr:nvSpPr>
        <xdr:cNvPr id="559" name="フローチャート : 判断 558"/>
        <xdr:cNvSpPr/>
      </xdr:nvSpPr>
      <xdr:spPr>
        <a:xfrm>
          <a:off x="15430500" y="1826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22134</xdr:rowOff>
    </xdr:from>
    <xdr:to>
      <xdr:col>23</xdr:col>
      <xdr:colOff>568325</xdr:colOff>
      <xdr:row>100</xdr:row>
      <xdr:rowOff>123734</xdr:rowOff>
    </xdr:to>
    <xdr:sp macro="" textlink="">
      <xdr:nvSpPr>
        <xdr:cNvPr id="565" name="円/楕円 564"/>
        <xdr:cNvSpPr/>
      </xdr:nvSpPr>
      <xdr:spPr>
        <a:xfrm>
          <a:off x="162687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45011</xdr:rowOff>
    </xdr:from>
    <xdr:ext cx="405111" cy="259045"/>
    <xdr:sp macro="" textlink="">
      <xdr:nvSpPr>
        <xdr:cNvPr id="566" name="【公民館】&#10;有形固定資産減価償却率該当値テキスト"/>
        <xdr:cNvSpPr txBox="1"/>
      </xdr:nvSpPr>
      <xdr:spPr>
        <a:xfrm>
          <a:off x="16408400" y="1701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oneCellAnchor>
    <xdr:from>
      <xdr:col>22</xdr:col>
      <xdr:colOff>149868</xdr:colOff>
      <xdr:row>105</xdr:row>
      <xdr:rowOff>37391</xdr:rowOff>
    </xdr:from>
    <xdr:ext cx="405111" cy="259045"/>
    <xdr:sp macro="" textlink="">
      <xdr:nvSpPr>
        <xdr:cNvPr id="567" name="n_1aveValue【公民館】&#10;有形固定資産減価償却率"/>
        <xdr:cNvSpPr txBox="1"/>
      </xdr:nvSpPr>
      <xdr:spPr>
        <a:xfrm>
          <a:off x="15266043" y="18039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107</xdr:row>
      <xdr:rowOff>135255</xdr:rowOff>
    </xdr:to>
    <xdr:cxnSp macro="">
      <xdr:nvCxnSpPr>
        <xdr:cNvPr id="591" name="直線コネクタ 590"/>
        <xdr:cNvCxnSpPr/>
      </xdr:nvCxnSpPr>
      <xdr:spPr>
        <a:xfrm flipV="1">
          <a:off x="22160864" y="1721358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139082</xdr:rowOff>
    </xdr:from>
    <xdr:ext cx="469744" cy="259045"/>
    <xdr:sp macro="" textlink="">
      <xdr:nvSpPr>
        <xdr:cNvPr id="592" name="【公民館】&#10;一人当たり面積最小値テキスト"/>
        <xdr:cNvSpPr txBox="1"/>
      </xdr:nvSpPr>
      <xdr:spPr>
        <a:xfrm>
          <a:off x="22250400"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0.099</a:t>
          </a:r>
          <a:endParaRPr kumimoji="1" lang="ja-JP" altLang="en-US" sz="1000" b="1">
            <a:latin typeface="ＭＳ Ｐゴシック"/>
          </a:endParaRPr>
        </a:p>
      </xdr:txBody>
    </xdr:sp>
    <xdr:clientData/>
  </xdr:oneCellAnchor>
  <xdr:twoCellAnchor>
    <xdr:from>
      <xdr:col>32</xdr:col>
      <xdr:colOff>98425</xdr:colOff>
      <xdr:row>107</xdr:row>
      <xdr:rowOff>135255</xdr:rowOff>
    </xdr:from>
    <xdr:to>
      <xdr:col>32</xdr:col>
      <xdr:colOff>276225</xdr:colOff>
      <xdr:row>107</xdr:row>
      <xdr:rowOff>135255</xdr:rowOff>
    </xdr:to>
    <xdr:cxnSp macro="">
      <xdr:nvCxnSpPr>
        <xdr:cNvPr id="593" name="直線コネクタ 592"/>
        <xdr:cNvCxnSpPr/>
      </xdr:nvCxnSpPr>
      <xdr:spPr>
        <a:xfrm>
          <a:off x="22072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594" name="【公民館】&#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595" name="直線コネクタ 594"/>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95266</xdr:rowOff>
    </xdr:from>
    <xdr:ext cx="469744" cy="259045"/>
    <xdr:sp macro="" textlink="">
      <xdr:nvSpPr>
        <xdr:cNvPr id="596" name="【公民館】&#10;一人当たり面積平均値テキスト"/>
        <xdr:cNvSpPr txBox="1"/>
      </xdr:nvSpPr>
      <xdr:spPr>
        <a:xfrm>
          <a:off x="22250400" y="1792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116839</xdr:rowOff>
    </xdr:from>
    <xdr:to>
      <xdr:col>32</xdr:col>
      <xdr:colOff>238125</xdr:colOff>
      <xdr:row>105</xdr:row>
      <xdr:rowOff>46989</xdr:rowOff>
    </xdr:to>
    <xdr:sp macro="" textlink="">
      <xdr:nvSpPr>
        <xdr:cNvPr id="597" name="フローチャート : 判断 596"/>
        <xdr:cNvSpPr/>
      </xdr:nvSpPr>
      <xdr:spPr>
        <a:xfrm>
          <a:off x="22110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99695</xdr:rowOff>
    </xdr:from>
    <xdr:to>
      <xdr:col>31</xdr:col>
      <xdr:colOff>85725</xdr:colOff>
      <xdr:row>105</xdr:row>
      <xdr:rowOff>29845</xdr:rowOff>
    </xdr:to>
    <xdr:sp macro="" textlink="">
      <xdr:nvSpPr>
        <xdr:cNvPr id="598" name="フローチャート : 判断 597"/>
        <xdr:cNvSpPr/>
      </xdr:nvSpPr>
      <xdr:spPr>
        <a:xfrm>
          <a:off x="2127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132080</xdr:rowOff>
    </xdr:from>
    <xdr:to>
      <xdr:col>32</xdr:col>
      <xdr:colOff>238125</xdr:colOff>
      <xdr:row>101</xdr:row>
      <xdr:rowOff>62230</xdr:rowOff>
    </xdr:to>
    <xdr:sp macro="" textlink="">
      <xdr:nvSpPr>
        <xdr:cNvPr id="604" name="円/楕円 603"/>
        <xdr:cNvSpPr/>
      </xdr:nvSpPr>
      <xdr:spPr>
        <a:xfrm>
          <a:off x="221107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47007</xdr:rowOff>
    </xdr:from>
    <xdr:ext cx="469744" cy="259045"/>
    <xdr:sp macro="" textlink="">
      <xdr:nvSpPr>
        <xdr:cNvPr id="605" name="【公民館】&#10;一人当たり面積該当値テキスト"/>
        <xdr:cNvSpPr txBox="1"/>
      </xdr:nvSpPr>
      <xdr:spPr>
        <a:xfrm>
          <a:off x="22250400" y="1719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0.704</a:t>
          </a:r>
          <a:endParaRPr kumimoji="1" lang="ja-JP" altLang="en-US" sz="1000" b="1">
            <a:solidFill>
              <a:srgbClr val="FF0000"/>
            </a:solidFill>
            <a:latin typeface="ＭＳ Ｐゴシック"/>
          </a:endParaRPr>
        </a:p>
      </xdr:txBody>
    </xdr:sp>
    <xdr:clientData/>
  </xdr:oneCellAnchor>
  <xdr:oneCellAnchor>
    <xdr:from>
      <xdr:col>30</xdr:col>
      <xdr:colOff>473152</xdr:colOff>
      <xdr:row>103</xdr:row>
      <xdr:rowOff>46372</xdr:rowOff>
    </xdr:from>
    <xdr:ext cx="469744" cy="259045"/>
    <xdr:sp macro="" textlink="">
      <xdr:nvSpPr>
        <xdr:cNvPr id="606" name="n_1aveValue【公民館】&#10;一人当たり面積"/>
        <xdr:cNvSpPr txBox="1"/>
      </xdr:nvSpPr>
      <xdr:spPr>
        <a:xfrm>
          <a:off x="21075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保育所の減価償却率が高水準であるが、平成</a:t>
          </a:r>
          <a:r>
            <a:rPr kumimoji="1" lang="en-US" altLang="ja-JP" sz="1300">
              <a:latin typeface="ＭＳ Ｐゴシック"/>
            </a:rPr>
            <a:t>28</a:t>
          </a:r>
          <a:r>
            <a:rPr kumimoji="1" lang="ja-JP" altLang="en-US" sz="1300">
              <a:latin typeface="ＭＳ Ｐゴシック"/>
            </a:rPr>
            <a:t>年度事業で</a:t>
          </a:r>
          <a:r>
            <a:rPr kumimoji="1" lang="en-US" altLang="ja-JP" sz="1300">
              <a:latin typeface="ＭＳ Ｐゴシック"/>
            </a:rPr>
            <a:t>4</a:t>
          </a:r>
          <a:r>
            <a:rPr kumimoji="1" lang="ja-JP" altLang="en-US" sz="1300">
              <a:latin typeface="ＭＳ Ｐゴシック"/>
            </a:rPr>
            <a:t>ヶ施設中</a:t>
          </a:r>
          <a:r>
            <a:rPr kumimoji="1" lang="en-US" altLang="ja-JP" sz="1300">
              <a:latin typeface="ＭＳ Ｐゴシック"/>
            </a:rPr>
            <a:t>2</a:t>
          </a:r>
          <a:r>
            <a:rPr kumimoji="1" lang="ja-JP" altLang="en-US" sz="1300">
              <a:latin typeface="ＭＳ Ｐゴシック"/>
            </a:rPr>
            <a:t>施設を統合し更新したことにより、次年度は大幅に下がることが予想される。</a:t>
          </a:r>
          <a:endParaRPr kumimoji="1" lang="en-US" altLang="ja-JP" sz="1300">
            <a:latin typeface="ＭＳ Ｐゴシック"/>
          </a:endParaRPr>
        </a:p>
        <a:p>
          <a:r>
            <a:rPr kumimoji="1" lang="ja-JP" altLang="en-US" sz="1300">
              <a:latin typeface="ＭＳ Ｐゴシック"/>
            </a:rPr>
            <a:t>　児童館の一人当たり面積が低水準であるが、少子化の影響により利用者が減っており、利用面積率に問題はないと考える。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鳥取県智頭町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7,398
7,348
224.70
6,904,829
6,603,894
282,307
3,470,573
7,381,454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9" name="テキスト ボックス 58"/>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119063</xdr:rowOff>
    </xdr:to>
    <xdr:cxnSp macro="">
      <xdr:nvCxnSpPr>
        <xdr:cNvPr id="61" name="直線コネクタ 60"/>
        <xdr:cNvCxnSpPr/>
      </xdr:nvCxnSpPr>
      <xdr:spPr>
        <a:xfrm flipV="1">
          <a:off x="4634865" y="5734050"/>
          <a:ext cx="0" cy="1414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122890</xdr:rowOff>
    </xdr:from>
    <xdr:ext cx="405111" cy="259045"/>
    <xdr:sp macro="" textlink="">
      <xdr:nvSpPr>
        <xdr:cNvPr id="62" name="【図書館】&#10;有形固定資産減価償却率最小値テキスト"/>
        <xdr:cNvSpPr txBox="1"/>
      </xdr:nvSpPr>
      <xdr:spPr>
        <a:xfrm>
          <a:off x="4724400" y="715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6</xdr:col>
      <xdr:colOff>422275</xdr:colOff>
      <xdr:row>41</xdr:row>
      <xdr:rowOff>119063</xdr:rowOff>
    </xdr:from>
    <xdr:to>
      <xdr:col>6</xdr:col>
      <xdr:colOff>600075</xdr:colOff>
      <xdr:row>41</xdr:row>
      <xdr:rowOff>119063</xdr:rowOff>
    </xdr:to>
    <xdr:cxnSp macro="">
      <xdr:nvCxnSpPr>
        <xdr:cNvPr id="63" name="直線コネクタ 62"/>
        <xdr:cNvCxnSpPr/>
      </xdr:nvCxnSpPr>
      <xdr:spPr>
        <a:xfrm>
          <a:off x="4546600" y="7148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4" name="【図書館】&#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5" name="直線コネクタ 64"/>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23830</xdr:rowOff>
    </xdr:from>
    <xdr:ext cx="405111" cy="259045"/>
    <xdr:sp macro="" textlink="">
      <xdr:nvSpPr>
        <xdr:cNvPr id="66" name="【図書館】&#10;有形固定資産減価償却率平均値テキスト"/>
        <xdr:cNvSpPr txBox="1"/>
      </xdr:nvSpPr>
      <xdr:spPr>
        <a:xfrm>
          <a:off x="4724400" y="6710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45403</xdr:rowOff>
    </xdr:from>
    <xdr:to>
      <xdr:col>6</xdr:col>
      <xdr:colOff>561975</xdr:colOff>
      <xdr:row>39</xdr:row>
      <xdr:rowOff>147003</xdr:rowOff>
    </xdr:to>
    <xdr:sp macro="" textlink="">
      <xdr:nvSpPr>
        <xdr:cNvPr id="67" name="フローチャート : 判断 66"/>
        <xdr:cNvSpPr/>
      </xdr:nvSpPr>
      <xdr:spPr>
        <a:xfrm>
          <a:off x="4584700" y="673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62547</xdr:rowOff>
    </xdr:from>
    <xdr:to>
      <xdr:col>5</xdr:col>
      <xdr:colOff>409575</xdr:colOff>
      <xdr:row>40</xdr:row>
      <xdr:rowOff>164147</xdr:rowOff>
    </xdr:to>
    <xdr:sp macro="" textlink="">
      <xdr:nvSpPr>
        <xdr:cNvPr id="68" name="フローチャート : 判断 67"/>
        <xdr:cNvSpPr/>
      </xdr:nvSpPr>
      <xdr:spPr>
        <a:xfrm>
          <a:off x="3746500" y="692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9224</xdr:rowOff>
    </xdr:from>
    <xdr:ext cx="405111" cy="259045"/>
    <xdr:sp macro="" textlink="">
      <xdr:nvSpPr>
        <xdr:cNvPr id="69" name="n_1aveValue【図書館】&#10;有形固定資産減価償却率"/>
        <xdr:cNvSpPr txBox="1"/>
      </xdr:nvSpPr>
      <xdr:spPr>
        <a:xfrm>
          <a:off x="3582043" y="6695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25400</xdr:rowOff>
    </xdr:from>
    <xdr:to>
      <xdr:col>6</xdr:col>
      <xdr:colOff>561975</xdr:colOff>
      <xdr:row>33</xdr:row>
      <xdr:rowOff>127000</xdr:rowOff>
    </xdr:to>
    <xdr:sp macro="" textlink="">
      <xdr:nvSpPr>
        <xdr:cNvPr id="75" name="円/楕円 74"/>
        <xdr:cNvSpPr/>
      </xdr:nvSpPr>
      <xdr:spPr>
        <a:xfrm>
          <a:off x="4584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149877</xdr:rowOff>
    </xdr:from>
    <xdr:ext cx="405111" cy="259045"/>
    <xdr:sp macro="" textlink="">
      <xdr:nvSpPr>
        <xdr:cNvPr id="76" name="【図書館】&#10;有形固定資産減価償却率該当値テキスト"/>
        <xdr:cNvSpPr txBox="1"/>
      </xdr:nvSpPr>
      <xdr:spPr>
        <a:xfrm>
          <a:off x="4724400" y="563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7" name="テキスト ボックス 96"/>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9" name="テキスト ボックス 98"/>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24493</xdr:rowOff>
    </xdr:from>
    <xdr:to>
      <xdr:col>15</xdr:col>
      <xdr:colOff>180340</xdr:colOff>
      <xdr:row>42</xdr:row>
      <xdr:rowOff>92528</xdr:rowOff>
    </xdr:to>
    <xdr:cxnSp macro="">
      <xdr:nvCxnSpPr>
        <xdr:cNvPr id="103" name="直線コネクタ 102"/>
        <xdr:cNvCxnSpPr/>
      </xdr:nvCxnSpPr>
      <xdr:spPr>
        <a:xfrm flipV="1">
          <a:off x="10476865" y="5682343"/>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96355</xdr:rowOff>
    </xdr:from>
    <xdr:ext cx="469744" cy="259045"/>
    <xdr:sp macro="" textlink="">
      <xdr:nvSpPr>
        <xdr:cNvPr id="104" name="【図書館】&#10;一人当たり面積最小値テキスト"/>
        <xdr:cNvSpPr txBox="1"/>
      </xdr:nvSpPr>
      <xdr:spPr>
        <a:xfrm>
          <a:off x="105664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42</xdr:row>
      <xdr:rowOff>92528</xdr:rowOff>
    </xdr:from>
    <xdr:to>
      <xdr:col>15</xdr:col>
      <xdr:colOff>269875</xdr:colOff>
      <xdr:row>42</xdr:row>
      <xdr:rowOff>92528</xdr:rowOff>
    </xdr:to>
    <xdr:cxnSp macro="">
      <xdr:nvCxnSpPr>
        <xdr:cNvPr id="105" name="直線コネクタ 104"/>
        <xdr:cNvCxnSpPr/>
      </xdr:nvCxnSpPr>
      <xdr:spPr>
        <a:xfrm>
          <a:off x="10388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142620</xdr:rowOff>
    </xdr:from>
    <xdr:ext cx="469744" cy="259045"/>
    <xdr:sp macro="" textlink="">
      <xdr:nvSpPr>
        <xdr:cNvPr id="106" name="【図書館】&#10;一人当たり面積最大値テキスト"/>
        <xdr:cNvSpPr txBox="1"/>
      </xdr:nvSpPr>
      <xdr:spPr>
        <a:xfrm>
          <a:off x="10566400" y="545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0.178</a:t>
          </a:r>
          <a:endParaRPr kumimoji="1" lang="ja-JP" altLang="en-US" sz="1000" b="1">
            <a:latin typeface="ＭＳ Ｐゴシック"/>
          </a:endParaRPr>
        </a:p>
      </xdr:txBody>
    </xdr:sp>
    <xdr:clientData/>
  </xdr:oneCellAnchor>
  <xdr:twoCellAnchor>
    <xdr:from>
      <xdr:col>15</xdr:col>
      <xdr:colOff>92075</xdr:colOff>
      <xdr:row>33</xdr:row>
      <xdr:rowOff>24493</xdr:rowOff>
    </xdr:from>
    <xdr:to>
      <xdr:col>15</xdr:col>
      <xdr:colOff>269875</xdr:colOff>
      <xdr:row>33</xdr:row>
      <xdr:rowOff>24493</xdr:rowOff>
    </xdr:to>
    <xdr:cxnSp macro="">
      <xdr:nvCxnSpPr>
        <xdr:cNvPr id="107" name="直線コネクタ 106"/>
        <xdr:cNvCxnSpPr/>
      </xdr:nvCxnSpPr>
      <xdr:spPr>
        <a:xfrm>
          <a:off x="10388600" y="568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105427</xdr:rowOff>
    </xdr:from>
    <xdr:ext cx="469744" cy="259045"/>
    <xdr:sp macro="" textlink="">
      <xdr:nvSpPr>
        <xdr:cNvPr id="108" name="【図書館】&#10;一人当たり面積平均値テキスト"/>
        <xdr:cNvSpPr txBox="1"/>
      </xdr:nvSpPr>
      <xdr:spPr>
        <a:xfrm>
          <a:off x="105664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9" name="フローチャート : 判断 10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35</xdr:row>
      <xdr:rowOff>131536</xdr:rowOff>
    </xdr:from>
    <xdr:to>
      <xdr:col>14</xdr:col>
      <xdr:colOff>79375</xdr:colOff>
      <xdr:row>36</xdr:row>
      <xdr:rowOff>61686</xdr:rowOff>
    </xdr:to>
    <xdr:sp macro="" textlink="">
      <xdr:nvSpPr>
        <xdr:cNvPr id="110" name="フローチャート : 判断 109"/>
        <xdr:cNvSpPr/>
      </xdr:nvSpPr>
      <xdr:spPr>
        <a:xfrm>
          <a:off x="9588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78213</xdr:rowOff>
    </xdr:from>
    <xdr:ext cx="469744" cy="259045"/>
    <xdr:sp macro="" textlink="">
      <xdr:nvSpPr>
        <xdr:cNvPr id="111" name="n_1aveValue【図書館】&#10;一人当たり面積"/>
        <xdr:cNvSpPr txBox="1"/>
      </xdr:nvSpPr>
      <xdr:spPr>
        <a:xfrm>
          <a:off x="9391727" y="590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41728</xdr:rowOff>
    </xdr:from>
    <xdr:to>
      <xdr:col>15</xdr:col>
      <xdr:colOff>231775</xdr:colOff>
      <xdr:row>42</xdr:row>
      <xdr:rowOff>143328</xdr:rowOff>
    </xdr:to>
    <xdr:sp macro="" textlink="">
      <xdr:nvSpPr>
        <xdr:cNvPr id="117" name="円/楕円 116"/>
        <xdr:cNvSpPr/>
      </xdr:nvSpPr>
      <xdr:spPr>
        <a:xfrm>
          <a:off x="10426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128105</xdr:rowOff>
    </xdr:from>
    <xdr:ext cx="469744" cy="259045"/>
    <xdr:sp macro="" textlink="">
      <xdr:nvSpPr>
        <xdr:cNvPr id="118" name="【図書館】&#10;一人当たり面積該当値テキスト"/>
        <xdr:cNvSpPr txBox="1"/>
      </xdr:nvSpPr>
      <xdr:spPr>
        <a:xfrm>
          <a:off x="105664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0" name="直線コネクタ 12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1" name="テキスト ボックス 13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2" name="直線コネクタ 13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3" name="テキスト ボックス 13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4" name="直線コネクタ 13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5" name="テキスト ボックス 13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8" name="直線コネクタ 13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39" name="テキスト ボックス 13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0" name="直線コネクタ 13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1" name="テキスト ボックス 14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2" name="直線コネクタ 14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3" name="テキスト ボックス 14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147" name="直線コネクタ 14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14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149" name="直線コネクタ 14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15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151" name="直線コネクタ 15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15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153" name="フローチャート : 判断 15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154" name="フローチャート : 判断 15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141622</xdr:rowOff>
    </xdr:from>
    <xdr:ext cx="405111" cy="259045"/>
    <xdr:sp macro="" textlink="">
      <xdr:nvSpPr>
        <xdr:cNvPr id="155" name="n_1aveValue【体育館・プール】&#10;有形固定資産減価償却率"/>
        <xdr:cNvSpPr txBox="1"/>
      </xdr:nvSpPr>
      <xdr:spPr>
        <a:xfrm>
          <a:off x="3582043"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126365</xdr:rowOff>
    </xdr:from>
    <xdr:to>
      <xdr:col>6</xdr:col>
      <xdr:colOff>561975</xdr:colOff>
      <xdr:row>60</xdr:row>
      <xdr:rowOff>56515</xdr:rowOff>
    </xdr:to>
    <xdr:sp macro="" textlink="">
      <xdr:nvSpPr>
        <xdr:cNvPr id="161" name="円/楕円 160"/>
        <xdr:cNvSpPr/>
      </xdr:nvSpPr>
      <xdr:spPr>
        <a:xfrm>
          <a:off x="4584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149242</xdr:rowOff>
    </xdr:from>
    <xdr:ext cx="405111" cy="259045"/>
    <xdr:sp macro="" textlink="">
      <xdr:nvSpPr>
        <xdr:cNvPr id="162" name="【体育館・プール】&#10;有形固定資産減価償却率該当値テキスト"/>
        <xdr:cNvSpPr txBox="1"/>
      </xdr:nvSpPr>
      <xdr:spPr>
        <a:xfrm>
          <a:off x="4724400"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86" name="直線コネクタ 18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8" name="直線コネクタ 18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8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90" name="直線コネクタ 18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143527</xdr:rowOff>
    </xdr:from>
    <xdr:ext cx="469744" cy="259045"/>
    <xdr:sp macro="" textlink="">
      <xdr:nvSpPr>
        <xdr:cNvPr id="191" name="【体育館・プール】&#10;一人当たり面積平均値テキスト"/>
        <xdr:cNvSpPr txBox="1"/>
      </xdr:nvSpPr>
      <xdr:spPr>
        <a:xfrm>
          <a:off x="10566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92" name="フローチャート : 判断 19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93" name="フローチャート : 判断 19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94"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23495</xdr:rowOff>
    </xdr:from>
    <xdr:to>
      <xdr:col>15</xdr:col>
      <xdr:colOff>231775</xdr:colOff>
      <xdr:row>60</xdr:row>
      <xdr:rowOff>125095</xdr:rowOff>
    </xdr:to>
    <xdr:sp macro="" textlink="">
      <xdr:nvSpPr>
        <xdr:cNvPr id="200" name="円/楕円 199"/>
        <xdr:cNvSpPr/>
      </xdr:nvSpPr>
      <xdr:spPr>
        <a:xfrm>
          <a:off x="10426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1922</xdr:rowOff>
    </xdr:from>
    <xdr:ext cx="469744" cy="259045"/>
    <xdr:sp macro="" textlink="">
      <xdr:nvSpPr>
        <xdr:cNvPr id="201" name="【体育館・プール】&#10;一人当たり面積該当値テキスト"/>
        <xdr:cNvSpPr txBox="1"/>
      </xdr:nvSpPr>
      <xdr:spPr>
        <a:xfrm>
          <a:off x="10566400" y="1028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2" name="テキスト ボックス 21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2" name="テキスト ボックス 22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4" name="テキスト ボックス 22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226" name="直線コネクタ 22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8" name="直線コネクタ 22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22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230" name="直線コネクタ 22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124477</xdr:rowOff>
    </xdr:from>
    <xdr:ext cx="405111" cy="259045"/>
    <xdr:sp macro="" textlink="">
      <xdr:nvSpPr>
        <xdr:cNvPr id="231" name="【福祉施設】&#10;有形固定資産減価償却率平均値テキスト"/>
        <xdr:cNvSpPr txBox="1"/>
      </xdr:nvSpPr>
      <xdr:spPr>
        <a:xfrm>
          <a:off x="4724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232" name="フローチャート : 判断 23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233" name="フローチャート : 判断 23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17797</xdr:rowOff>
    </xdr:from>
    <xdr:ext cx="405111" cy="259045"/>
    <xdr:sp macro="" textlink="">
      <xdr:nvSpPr>
        <xdr:cNvPr id="234" name="n_1aveValue【福祉施設】&#10;有形固定資産減価償却率"/>
        <xdr:cNvSpPr txBox="1"/>
      </xdr:nvSpPr>
      <xdr:spPr>
        <a:xfrm>
          <a:off x="3582043"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240" name="円/楕円 239"/>
        <xdr:cNvSpPr/>
      </xdr:nvSpPr>
      <xdr:spPr>
        <a:xfrm>
          <a:off x="4584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62247</xdr:rowOff>
    </xdr:from>
    <xdr:ext cx="405111" cy="259045"/>
    <xdr:sp macro="" textlink="">
      <xdr:nvSpPr>
        <xdr:cNvPr id="241" name="【福祉施設】&#10;有形固定資産減価償却率該当値テキスト"/>
        <xdr:cNvSpPr txBox="1"/>
      </xdr:nvSpPr>
      <xdr:spPr>
        <a:xfrm>
          <a:off x="4724400" y="1446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2" name="直線コネクタ 25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3" name="テキスト ボックス 25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4" name="直線コネクタ 25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5" name="テキスト ボックス 25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6" name="直線コネクタ 25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7" name="テキスト ボックス 25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8" name="直線コネクタ 25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9" name="テキスト ボックス 25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0" name="直線コネクタ 25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1" name="テキスト ボックス 26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2" name="直線コネクタ 26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3" name="テキスト ボックス 26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267" name="直線コネクタ 26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26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269" name="直線コネクタ 26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7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71" name="直線コネクタ 27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72"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73" name="フローチャート : 判断 27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74" name="フローチャート : 判断 27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46645</xdr:rowOff>
    </xdr:from>
    <xdr:ext cx="469744" cy="259045"/>
    <xdr:sp macro="" textlink="">
      <xdr:nvSpPr>
        <xdr:cNvPr id="275" name="n_1aveValue【福祉施設】&#10;一人当たり面積"/>
        <xdr:cNvSpPr txBox="1"/>
      </xdr:nvSpPr>
      <xdr:spPr>
        <a:xfrm>
          <a:off x="93917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33020</xdr:rowOff>
    </xdr:from>
    <xdr:to>
      <xdr:col>15</xdr:col>
      <xdr:colOff>231775</xdr:colOff>
      <xdr:row>77</xdr:row>
      <xdr:rowOff>134620</xdr:rowOff>
    </xdr:to>
    <xdr:sp macro="" textlink="">
      <xdr:nvSpPr>
        <xdr:cNvPr id="281" name="円/楕円 280"/>
        <xdr:cNvSpPr/>
      </xdr:nvSpPr>
      <xdr:spPr>
        <a:xfrm>
          <a:off x="104267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157497</xdr:rowOff>
    </xdr:from>
    <xdr:ext cx="469744" cy="259045"/>
    <xdr:sp macro="" textlink="">
      <xdr:nvSpPr>
        <xdr:cNvPr id="282" name="【福祉施設】&#10;一人当たり面積該当値テキスト"/>
        <xdr:cNvSpPr txBox="1"/>
      </xdr:nvSpPr>
      <xdr:spPr>
        <a:xfrm>
          <a:off x="10566400" y="1318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0.997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9" name="テキスト ボックス 30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0" name="直線コネクタ 3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1" name="テキスト ボックス 310"/>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2" name="直線コネクタ 3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3" name="テキスト ボックス 3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4" name="直線コネクタ 3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5" name="テキスト ボックス 3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6" name="直線コネクタ 3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7" name="テキスト ボックス 3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8" name="直線コネクタ 3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9" name="テキスト ボックス 3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0" name="直線コネクタ 3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21" name="テキスト ボックス 32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41</xdr:row>
      <xdr:rowOff>41910</xdr:rowOff>
    </xdr:to>
    <xdr:cxnSp macro="">
      <xdr:nvCxnSpPr>
        <xdr:cNvPr id="325" name="直線コネクタ 324"/>
        <xdr:cNvCxnSpPr/>
      </xdr:nvCxnSpPr>
      <xdr:spPr>
        <a:xfrm flipV="1">
          <a:off x="16318864" y="5843451"/>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26" name="【一般廃棄物処理施設】&#10;有形固定資産減価償却率最小値テキスト"/>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27" name="直線コネクタ 326"/>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28"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29" name="直線コネクタ 328"/>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33218</xdr:rowOff>
    </xdr:from>
    <xdr:ext cx="405111" cy="259045"/>
    <xdr:sp macro="" textlink="">
      <xdr:nvSpPr>
        <xdr:cNvPr id="330" name="【一般廃棄物処理施設】&#10;有形固定資産減価償却率平均値テキスト"/>
        <xdr:cNvSpPr txBox="1"/>
      </xdr:nvSpPr>
      <xdr:spPr>
        <a:xfrm>
          <a:off x="16408400" y="654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54791</xdr:rowOff>
    </xdr:from>
    <xdr:to>
      <xdr:col>23</xdr:col>
      <xdr:colOff>568325</xdr:colOff>
      <xdr:row>38</xdr:row>
      <xdr:rowOff>156391</xdr:rowOff>
    </xdr:to>
    <xdr:sp macro="" textlink="">
      <xdr:nvSpPr>
        <xdr:cNvPr id="331" name="フローチャート : 判断 330"/>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9072</xdr:rowOff>
    </xdr:from>
    <xdr:to>
      <xdr:col>22</xdr:col>
      <xdr:colOff>415925</xdr:colOff>
      <xdr:row>40</xdr:row>
      <xdr:rowOff>110672</xdr:rowOff>
    </xdr:to>
    <xdr:sp macro="" textlink="">
      <xdr:nvSpPr>
        <xdr:cNvPr id="332" name="フローチャート : 判断 331"/>
        <xdr:cNvSpPr/>
      </xdr:nvSpPr>
      <xdr:spPr>
        <a:xfrm>
          <a:off x="1543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127199</xdr:rowOff>
    </xdr:from>
    <xdr:ext cx="405111" cy="259045"/>
    <xdr:sp macro="" textlink="">
      <xdr:nvSpPr>
        <xdr:cNvPr id="333" name="n_1aveValue【一般廃棄物処理施設】&#10;有形固定資産減価償却率"/>
        <xdr:cNvSpPr txBox="1"/>
      </xdr:nvSpPr>
      <xdr:spPr>
        <a:xfrm>
          <a:off x="15266043" y="664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129903</xdr:rowOff>
    </xdr:from>
    <xdr:to>
      <xdr:col>23</xdr:col>
      <xdr:colOff>568325</xdr:colOff>
      <xdr:row>35</xdr:row>
      <xdr:rowOff>60053</xdr:rowOff>
    </xdr:to>
    <xdr:sp macro="" textlink="">
      <xdr:nvSpPr>
        <xdr:cNvPr id="339" name="円/楕円 338"/>
        <xdr:cNvSpPr/>
      </xdr:nvSpPr>
      <xdr:spPr>
        <a:xfrm>
          <a:off x="16268700" y="595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152780</xdr:rowOff>
    </xdr:from>
    <xdr:ext cx="405111" cy="259045"/>
    <xdr:sp macro="" textlink="">
      <xdr:nvSpPr>
        <xdr:cNvPr id="340" name="【一般廃棄物処理施設】&#10;有形固定資産減価償却率該当値テキスト"/>
        <xdr:cNvSpPr txBox="1"/>
      </xdr:nvSpPr>
      <xdr:spPr>
        <a:xfrm>
          <a:off x="16408400" y="581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2" name="テキスト ボックス 3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54" name="テキスト ボックス 3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56" name="テキスト ボックス 3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58" name="テキスト ボックス 3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10409</xdr:rowOff>
    </xdr:from>
    <xdr:to>
      <xdr:col>32</xdr:col>
      <xdr:colOff>186689</xdr:colOff>
      <xdr:row>40</xdr:row>
      <xdr:rowOff>165907</xdr:rowOff>
    </xdr:to>
    <xdr:cxnSp macro="">
      <xdr:nvCxnSpPr>
        <xdr:cNvPr id="362" name="直線コネクタ 361"/>
        <xdr:cNvCxnSpPr/>
      </xdr:nvCxnSpPr>
      <xdr:spPr>
        <a:xfrm flipV="1">
          <a:off x="22160864" y="6011159"/>
          <a:ext cx="0" cy="10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169734</xdr:rowOff>
    </xdr:from>
    <xdr:ext cx="534377" cy="259045"/>
    <xdr:sp macro="" textlink="">
      <xdr:nvSpPr>
        <xdr:cNvPr id="363" name="【一般廃棄物処理施設】&#10;一人当たり有形固定資産（償却資産）額最小値テキスト"/>
        <xdr:cNvSpPr txBox="1"/>
      </xdr:nvSpPr>
      <xdr:spPr>
        <a:xfrm>
          <a:off x="22250400" y="70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30,379</a:t>
          </a:r>
          <a:endParaRPr kumimoji="1" lang="ja-JP" altLang="en-US" sz="1000" b="1">
            <a:latin typeface="ＭＳ Ｐゴシック"/>
          </a:endParaRPr>
        </a:p>
      </xdr:txBody>
    </xdr:sp>
    <xdr:clientData/>
  </xdr:oneCellAnchor>
  <xdr:twoCellAnchor>
    <xdr:from>
      <xdr:col>32</xdr:col>
      <xdr:colOff>98425</xdr:colOff>
      <xdr:row>40</xdr:row>
      <xdr:rowOff>165907</xdr:rowOff>
    </xdr:from>
    <xdr:to>
      <xdr:col>32</xdr:col>
      <xdr:colOff>276225</xdr:colOff>
      <xdr:row>40</xdr:row>
      <xdr:rowOff>165907</xdr:rowOff>
    </xdr:to>
    <xdr:cxnSp macro="">
      <xdr:nvCxnSpPr>
        <xdr:cNvPr id="364" name="直線コネクタ 363"/>
        <xdr:cNvCxnSpPr/>
      </xdr:nvCxnSpPr>
      <xdr:spPr>
        <a:xfrm>
          <a:off x="22072600" y="702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128536</xdr:rowOff>
    </xdr:from>
    <xdr:ext cx="599010" cy="259045"/>
    <xdr:sp macro="" textlink="">
      <xdr:nvSpPr>
        <xdr:cNvPr id="365" name="【一般廃棄物処理施設】&#10;一人当たり有形固定資産（償却資産）額最大値テキスト"/>
        <xdr:cNvSpPr txBox="1"/>
      </xdr:nvSpPr>
      <xdr:spPr>
        <a:xfrm>
          <a:off x="22250400" y="5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251,890</a:t>
          </a:r>
          <a:endParaRPr kumimoji="1" lang="ja-JP" altLang="en-US" sz="1000" b="1">
            <a:latin typeface="ＭＳ Ｐゴシック"/>
          </a:endParaRPr>
        </a:p>
      </xdr:txBody>
    </xdr:sp>
    <xdr:clientData/>
  </xdr:oneCellAnchor>
  <xdr:twoCellAnchor>
    <xdr:from>
      <xdr:col>32</xdr:col>
      <xdr:colOff>98425</xdr:colOff>
      <xdr:row>35</xdr:row>
      <xdr:rowOff>10409</xdr:rowOff>
    </xdr:from>
    <xdr:to>
      <xdr:col>32</xdr:col>
      <xdr:colOff>276225</xdr:colOff>
      <xdr:row>35</xdr:row>
      <xdr:rowOff>10409</xdr:rowOff>
    </xdr:to>
    <xdr:cxnSp macro="">
      <xdr:nvCxnSpPr>
        <xdr:cNvPr id="366" name="直線コネクタ 365"/>
        <xdr:cNvCxnSpPr/>
      </xdr:nvCxnSpPr>
      <xdr:spPr>
        <a:xfrm>
          <a:off x="22072600" y="601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23168</xdr:rowOff>
    </xdr:from>
    <xdr:ext cx="599010" cy="259045"/>
    <xdr:sp macro="" textlink="">
      <xdr:nvSpPr>
        <xdr:cNvPr id="367" name="【一般廃棄物処理施設】&#10;一人当たり有形固定資産（償却資産）額平均値テキスト"/>
        <xdr:cNvSpPr txBox="1"/>
      </xdr:nvSpPr>
      <xdr:spPr>
        <a:xfrm>
          <a:off x="22250400" y="63668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291</xdr:rowOff>
    </xdr:from>
    <xdr:to>
      <xdr:col>32</xdr:col>
      <xdr:colOff>238125</xdr:colOff>
      <xdr:row>38</xdr:row>
      <xdr:rowOff>101891</xdr:rowOff>
    </xdr:to>
    <xdr:sp macro="" textlink="">
      <xdr:nvSpPr>
        <xdr:cNvPr id="368" name="フローチャート : 判断 367"/>
        <xdr:cNvSpPr/>
      </xdr:nvSpPr>
      <xdr:spPr>
        <a:xfrm>
          <a:off x="22110700" y="65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369" name="フローチャート : 判断 368"/>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99727</xdr:rowOff>
    </xdr:from>
    <xdr:ext cx="534377" cy="259045"/>
    <xdr:sp macro="" textlink="">
      <xdr:nvSpPr>
        <xdr:cNvPr id="370" name="n_1aveValue【一般廃棄物処理施設】&#10;一人当たり有形固定資産（償却資産）額"/>
        <xdr:cNvSpPr txBox="1"/>
      </xdr:nvSpPr>
      <xdr:spPr>
        <a:xfrm>
          <a:off x="21043411" y="64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139970</xdr:rowOff>
    </xdr:from>
    <xdr:to>
      <xdr:col>32</xdr:col>
      <xdr:colOff>238125</xdr:colOff>
      <xdr:row>40</xdr:row>
      <xdr:rowOff>70120</xdr:rowOff>
    </xdr:to>
    <xdr:sp macro="" textlink="">
      <xdr:nvSpPr>
        <xdr:cNvPr id="376" name="円/楕円 375"/>
        <xdr:cNvSpPr/>
      </xdr:nvSpPr>
      <xdr:spPr>
        <a:xfrm>
          <a:off x="22110700" y="682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118397</xdr:rowOff>
    </xdr:from>
    <xdr:ext cx="534377" cy="259045"/>
    <xdr:sp macro="" textlink="">
      <xdr:nvSpPr>
        <xdr:cNvPr id="377" name="【一般廃棄物処理施設】&#10;一人当たり有形固定資産（償却資産）額該当値テキスト"/>
        <xdr:cNvSpPr txBox="1"/>
      </xdr:nvSpPr>
      <xdr:spPr>
        <a:xfrm>
          <a:off x="22250400" y="680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8" name="テキスト ボックス 3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0" name="テキスト ボックス 3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0" name="テキスト ボックス 3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2" name="テキスト ボックス 4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65315</xdr:rowOff>
    </xdr:from>
    <xdr:to>
      <xdr:col>23</xdr:col>
      <xdr:colOff>516889</xdr:colOff>
      <xdr:row>64</xdr:row>
      <xdr:rowOff>140426</xdr:rowOff>
    </xdr:to>
    <xdr:cxnSp macro="">
      <xdr:nvCxnSpPr>
        <xdr:cNvPr id="404" name="直線コネクタ 403"/>
        <xdr:cNvCxnSpPr/>
      </xdr:nvCxnSpPr>
      <xdr:spPr>
        <a:xfrm flipV="1">
          <a:off x="16318864" y="9666515"/>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144253</xdr:rowOff>
    </xdr:from>
    <xdr:ext cx="405111" cy="259045"/>
    <xdr:sp macro="" textlink="">
      <xdr:nvSpPr>
        <xdr:cNvPr id="405" name="【保健センター・保健所】&#10;有形固定資産減価償却率最小値テキスト"/>
        <xdr:cNvSpPr txBox="1"/>
      </xdr:nvSpPr>
      <xdr:spPr>
        <a:xfrm>
          <a:off x="164084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64</xdr:row>
      <xdr:rowOff>140426</xdr:rowOff>
    </xdr:from>
    <xdr:to>
      <xdr:col>23</xdr:col>
      <xdr:colOff>606425</xdr:colOff>
      <xdr:row>64</xdr:row>
      <xdr:rowOff>140426</xdr:rowOff>
    </xdr:to>
    <xdr:cxnSp macro="">
      <xdr:nvCxnSpPr>
        <xdr:cNvPr id="406" name="直線コネクタ 405"/>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11992</xdr:rowOff>
    </xdr:from>
    <xdr:ext cx="405111" cy="259045"/>
    <xdr:sp macro="" textlink="">
      <xdr:nvSpPr>
        <xdr:cNvPr id="407" name="【保健センター・保健所】&#10;有形固定資産減価償却率最大値テキスト"/>
        <xdr:cNvSpPr txBox="1"/>
      </xdr:nvSpPr>
      <xdr:spPr>
        <a:xfrm>
          <a:off x="164084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56</xdr:row>
      <xdr:rowOff>65315</xdr:rowOff>
    </xdr:from>
    <xdr:to>
      <xdr:col>23</xdr:col>
      <xdr:colOff>606425</xdr:colOff>
      <xdr:row>56</xdr:row>
      <xdr:rowOff>65315</xdr:rowOff>
    </xdr:to>
    <xdr:cxnSp macro="">
      <xdr:nvCxnSpPr>
        <xdr:cNvPr id="408" name="直線コネクタ 407"/>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94542</xdr:rowOff>
    </xdr:from>
    <xdr:ext cx="405111" cy="259045"/>
    <xdr:sp macro="" textlink="">
      <xdr:nvSpPr>
        <xdr:cNvPr id="409" name="【保健センター・保健所】&#10;有形固定資産減価償却率平均値テキスト"/>
        <xdr:cNvSpPr txBox="1"/>
      </xdr:nvSpPr>
      <xdr:spPr>
        <a:xfrm>
          <a:off x="16408400" y="10381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71665</xdr:rowOff>
    </xdr:from>
    <xdr:to>
      <xdr:col>23</xdr:col>
      <xdr:colOff>568325</xdr:colOff>
      <xdr:row>62</xdr:row>
      <xdr:rowOff>1815</xdr:rowOff>
    </xdr:to>
    <xdr:sp macro="" textlink="">
      <xdr:nvSpPr>
        <xdr:cNvPr id="410" name="フローチャート : 判断 409"/>
        <xdr:cNvSpPr/>
      </xdr:nvSpPr>
      <xdr:spPr>
        <a:xfrm>
          <a:off x="162687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411" name="フローチャート : 判断 410"/>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412" name="n_1ave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89626</xdr:rowOff>
    </xdr:from>
    <xdr:to>
      <xdr:col>23</xdr:col>
      <xdr:colOff>568325</xdr:colOff>
      <xdr:row>65</xdr:row>
      <xdr:rowOff>19776</xdr:rowOff>
    </xdr:to>
    <xdr:sp macro="" textlink="">
      <xdr:nvSpPr>
        <xdr:cNvPr id="418" name="円/楕円 417"/>
        <xdr:cNvSpPr/>
      </xdr:nvSpPr>
      <xdr:spPr>
        <a:xfrm>
          <a:off x="16268700" y="110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64</xdr:row>
      <xdr:rowOff>4553</xdr:rowOff>
    </xdr:from>
    <xdr:ext cx="405111" cy="259045"/>
    <xdr:sp macro="" textlink="">
      <xdr:nvSpPr>
        <xdr:cNvPr id="419" name="【保健センター・保健所】&#10;有形固定資産減価償却率該当値テキスト"/>
        <xdr:cNvSpPr txBox="1"/>
      </xdr:nvSpPr>
      <xdr:spPr>
        <a:xfrm>
          <a:off x="16408400" y="10977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0" name="直線コネクタ 4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1" name="テキスト ボックス 4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32" name="直線コネクタ 4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33" name="テキスト ボックス 4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34" name="直線コネクタ 4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35" name="テキスト ボックス 4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36" name="直線コネクタ 4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37" name="テキスト ボックス 4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9" name="テキスト ボックス 4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62</xdr:row>
      <xdr:rowOff>109728</xdr:rowOff>
    </xdr:to>
    <xdr:cxnSp macro="">
      <xdr:nvCxnSpPr>
        <xdr:cNvPr id="441" name="直線コネクタ 440"/>
        <xdr:cNvCxnSpPr/>
      </xdr:nvCxnSpPr>
      <xdr:spPr>
        <a:xfrm flipV="1">
          <a:off x="22160864" y="97566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113555</xdr:rowOff>
    </xdr:from>
    <xdr:ext cx="469744" cy="259045"/>
    <xdr:sp macro="" textlink="">
      <xdr:nvSpPr>
        <xdr:cNvPr id="442" name="【保健センター・保健所】&#10;一人当たり面積最小値テキスト"/>
        <xdr:cNvSpPr txBox="1"/>
      </xdr:nvSpPr>
      <xdr:spPr>
        <a:xfrm>
          <a:off x="22250400" y="1074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62</xdr:row>
      <xdr:rowOff>109728</xdr:rowOff>
    </xdr:from>
    <xdr:to>
      <xdr:col>32</xdr:col>
      <xdr:colOff>276225</xdr:colOff>
      <xdr:row>62</xdr:row>
      <xdr:rowOff>109728</xdr:rowOff>
    </xdr:to>
    <xdr:cxnSp macro="">
      <xdr:nvCxnSpPr>
        <xdr:cNvPr id="443" name="直線コネクタ 442"/>
        <xdr:cNvCxnSpPr/>
      </xdr:nvCxnSpPr>
      <xdr:spPr>
        <a:xfrm>
          <a:off x="22072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44" name="【保健センター・保健所】&#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45" name="直線コネクタ 444"/>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73931</xdr:rowOff>
    </xdr:from>
    <xdr:ext cx="469744" cy="259045"/>
    <xdr:sp macro="" textlink="">
      <xdr:nvSpPr>
        <xdr:cNvPr id="446" name="【保健センター・保健所】&#10;一人当たり面積平均値テキスト"/>
        <xdr:cNvSpPr txBox="1"/>
      </xdr:nvSpPr>
      <xdr:spPr>
        <a:xfrm>
          <a:off x="22250400" y="1036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95504</xdr:rowOff>
    </xdr:from>
    <xdr:to>
      <xdr:col>32</xdr:col>
      <xdr:colOff>238125</xdr:colOff>
      <xdr:row>61</xdr:row>
      <xdr:rowOff>25654</xdr:rowOff>
    </xdr:to>
    <xdr:sp macro="" textlink="">
      <xdr:nvSpPr>
        <xdr:cNvPr id="447" name="フローチャート : 判断 446"/>
        <xdr:cNvSpPr/>
      </xdr:nvSpPr>
      <xdr:spPr>
        <a:xfrm>
          <a:off x="221107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47498</xdr:rowOff>
    </xdr:from>
    <xdr:to>
      <xdr:col>31</xdr:col>
      <xdr:colOff>85725</xdr:colOff>
      <xdr:row>59</xdr:row>
      <xdr:rowOff>149098</xdr:rowOff>
    </xdr:to>
    <xdr:sp macro="" textlink="">
      <xdr:nvSpPr>
        <xdr:cNvPr id="448" name="フローチャート : 判断 447"/>
        <xdr:cNvSpPr/>
      </xdr:nvSpPr>
      <xdr:spPr>
        <a:xfrm>
          <a:off x="21272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165625</xdr:rowOff>
    </xdr:from>
    <xdr:ext cx="469744" cy="259045"/>
    <xdr:sp macro="" textlink="">
      <xdr:nvSpPr>
        <xdr:cNvPr id="449" name="n_1aveValue【保健センター・保健所】&#10;一人当たり面積"/>
        <xdr:cNvSpPr txBox="1"/>
      </xdr:nvSpPr>
      <xdr:spPr>
        <a:xfrm>
          <a:off x="210757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0" name="テキスト ボックス 4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1" name="テキスト ボックス 4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2" name="テキスト ボックス 4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3" name="テキスト ボックス 4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4" name="テキスト ボックス 4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104648</xdr:rowOff>
    </xdr:from>
    <xdr:to>
      <xdr:col>32</xdr:col>
      <xdr:colOff>238125</xdr:colOff>
      <xdr:row>57</xdr:row>
      <xdr:rowOff>34798</xdr:rowOff>
    </xdr:to>
    <xdr:sp macro="" textlink="">
      <xdr:nvSpPr>
        <xdr:cNvPr id="455" name="円/楕円 454"/>
        <xdr:cNvSpPr/>
      </xdr:nvSpPr>
      <xdr:spPr>
        <a:xfrm>
          <a:off x="22110700" y="970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57675</xdr:rowOff>
    </xdr:from>
    <xdr:ext cx="469744" cy="259045"/>
    <xdr:sp macro="" textlink="">
      <xdr:nvSpPr>
        <xdr:cNvPr id="456" name="【保健センター・保健所】&#10;一人当たり面積該当値テキスト"/>
        <xdr:cNvSpPr txBox="1"/>
      </xdr:nvSpPr>
      <xdr:spPr>
        <a:xfrm>
          <a:off x="22250400" y="965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7" name="正方形/長方形 45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8" name="正方形/長方形 45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9" name="正方形/長方形 45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0" name="正方形/長方形 45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1" name="正方形/長方形 46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2" name="正方形/長方形 46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3" name="正方形/長方形 46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4" name="正方形/長方形 46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5" name="テキスト ボックス 46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6" name="直線コネクタ 46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67" name="直線コネクタ 46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68" name="テキスト ボックス 46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69" name="直線コネクタ 46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70" name="テキスト ボックス 46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71" name="直線コネクタ 47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72" name="テキスト ボックス 47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73" name="直線コネクタ 47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74" name="テキスト ボックス 47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75" name="直線コネクタ 47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76" name="テキスト ボックス 47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77" name="直線コネクタ 47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78" name="テキスト ボックス 47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9" name="直線コネクタ 4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0" name="テキスト ボックス 4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482" name="直線コネクタ 481"/>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483"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484" name="直線コネクタ 483"/>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485"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486" name="直線コネクタ 485"/>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36303</xdr:rowOff>
    </xdr:from>
    <xdr:ext cx="405111" cy="259045"/>
    <xdr:sp macro="" textlink="">
      <xdr:nvSpPr>
        <xdr:cNvPr id="487" name="【消防施設】&#10;有形固定資産減価償却率平均値テキスト"/>
        <xdr:cNvSpPr txBox="1"/>
      </xdr:nvSpPr>
      <xdr:spPr>
        <a:xfrm>
          <a:off x="16408400" y="1358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488" name="フローチャート : 判断 487"/>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489" name="フローチャート : 判断 488"/>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115225</xdr:rowOff>
    </xdr:from>
    <xdr:ext cx="405111" cy="259045"/>
    <xdr:sp macro="" textlink="">
      <xdr:nvSpPr>
        <xdr:cNvPr id="490" name="n_1aveValue【消防施設】&#10;有形固定資産減価償却率"/>
        <xdr:cNvSpPr txBox="1"/>
      </xdr:nvSpPr>
      <xdr:spPr>
        <a:xfrm>
          <a:off x="15266043"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91" name="テキスト ボックス 4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2" name="テキスト ボックス 4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3" name="テキスト ボックス 4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4" name="テキスト ボックス 4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5" name="テキスト ボックス 4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142421</xdr:rowOff>
    </xdr:from>
    <xdr:to>
      <xdr:col>23</xdr:col>
      <xdr:colOff>568325</xdr:colOff>
      <xdr:row>81</xdr:row>
      <xdr:rowOff>72571</xdr:rowOff>
    </xdr:to>
    <xdr:sp macro="" textlink="">
      <xdr:nvSpPr>
        <xdr:cNvPr id="496" name="円/楕円 495"/>
        <xdr:cNvSpPr/>
      </xdr:nvSpPr>
      <xdr:spPr>
        <a:xfrm>
          <a:off x="16268700" y="1385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120848</xdr:rowOff>
    </xdr:from>
    <xdr:ext cx="405111" cy="259045"/>
    <xdr:sp macro="" textlink="">
      <xdr:nvSpPr>
        <xdr:cNvPr id="497" name="【消防施設】&#10;有形固定資産減価償却率該当値テキスト"/>
        <xdr:cNvSpPr txBox="1"/>
      </xdr:nvSpPr>
      <xdr:spPr>
        <a:xfrm>
          <a:off x="16408400" y="1383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8" name="正方形/長方形 4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9" name="正方形/長方形 4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0" name="正方形/長方形 4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1" name="正方形/長方形 5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2" name="正方形/長方形 5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3" name="正方形/長方形 5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4" name="正方形/長方形 5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5" name="正方形/長方形 50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06" name="テキスト ボックス 50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07" name="直線コネクタ 50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08" name="直線コネクタ 50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09" name="テキスト ボックス 50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0" name="直線コネクタ 50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1" name="テキスト ボックス 51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2" name="直線コネクタ 51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3" name="テキスト ボックス 51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4" name="直線コネクタ 51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15" name="テキスト ボックス 51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6" name="直線コネクタ 5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7" name="テキスト ボックス 5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519" name="直線コネクタ 518"/>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520"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521" name="直線コネクタ 520"/>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522"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523" name="直線コネクタ 522"/>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524"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525" name="フローチャート : 判断 524"/>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26" name="フローチャート : 判断 525"/>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527"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8" name="テキスト ボックス 52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9" name="テキスト ボックス 52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0" name="テキスト ボックス 52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1" name="テキスト ボックス 53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2" name="テキスト ボックス 53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83313</xdr:rowOff>
    </xdr:from>
    <xdr:to>
      <xdr:col>32</xdr:col>
      <xdr:colOff>238125</xdr:colOff>
      <xdr:row>83</xdr:row>
      <xdr:rowOff>13463</xdr:rowOff>
    </xdr:to>
    <xdr:sp macro="" textlink="">
      <xdr:nvSpPr>
        <xdr:cNvPr id="533" name="円/楕円 532"/>
        <xdr:cNvSpPr/>
      </xdr:nvSpPr>
      <xdr:spPr>
        <a:xfrm>
          <a:off x="221107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106190</xdr:rowOff>
    </xdr:from>
    <xdr:ext cx="469744" cy="259045"/>
    <xdr:sp macro="" textlink="">
      <xdr:nvSpPr>
        <xdr:cNvPr id="534" name="【消防施設】&#10;一人当たり面積該当値テキスト"/>
        <xdr:cNvSpPr txBox="1"/>
      </xdr:nvSpPr>
      <xdr:spPr>
        <a:xfrm>
          <a:off x="22250400" y="1399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45" name="テキスト ボックス 54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46" name="直線コネクタ 5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47" name="テキスト ボックス 54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8" name="直線コネクタ 5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9" name="テキスト ボックス 5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50" name="直線コネクタ 5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51" name="テキスト ボックス 5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52" name="直線コネクタ 5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53" name="テキスト ボックス 5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54" name="直線コネクタ 5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55" name="テキスト ボックス 5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6" name="直線コネクタ 5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7" name="テキスト ボックス 5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559" name="直線コネクタ 558"/>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560"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561" name="直線コネクタ 560"/>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562"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63" name="直線コネクタ 56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564"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565" name="フローチャート : 判断 564"/>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566" name="フローチャート : 判断 565"/>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21607</xdr:rowOff>
    </xdr:from>
    <xdr:ext cx="405111" cy="259045"/>
    <xdr:sp macro="" textlink="">
      <xdr:nvSpPr>
        <xdr:cNvPr id="567" name="n_1aveValue【庁舎】&#10;有形固定資産減価償却率"/>
        <xdr:cNvSpPr txBox="1"/>
      </xdr:nvSpPr>
      <xdr:spPr>
        <a:xfrm>
          <a:off x="15266043"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8" name="テキスト ボックス 5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9" name="テキスト ボックス 5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0" name="テキスト ボックス 5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71" name="テキスト ボックス 5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72" name="テキスト ボックス 5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116839</xdr:rowOff>
    </xdr:from>
    <xdr:to>
      <xdr:col>23</xdr:col>
      <xdr:colOff>568325</xdr:colOff>
      <xdr:row>102</xdr:row>
      <xdr:rowOff>46989</xdr:rowOff>
    </xdr:to>
    <xdr:sp macro="" textlink="">
      <xdr:nvSpPr>
        <xdr:cNvPr id="573" name="円/楕円 572"/>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139716</xdr:rowOff>
    </xdr:from>
    <xdr:ext cx="405111" cy="259045"/>
    <xdr:sp macro="" textlink="">
      <xdr:nvSpPr>
        <xdr:cNvPr id="574" name="【庁舎】&#10;有形固定資産減価償却率該当値テキスト"/>
        <xdr:cNvSpPr txBox="1"/>
      </xdr:nvSpPr>
      <xdr:spPr>
        <a:xfrm>
          <a:off x="164084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5" name="正方形/長方形 5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6" name="正方形/長方形 5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7" name="正方形/長方形 5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8" name="正方形/長方形 5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9" name="正方形/長方形 5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80" name="正方形/長方形 5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81" name="正方形/長方形 5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82" name="正方形/長方形 5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83" name="テキスト ボックス 5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4" name="直線コネクタ 5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5" name="テキスト ボックス 5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6" name="直線コネクタ 5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7" name="テキスト ボックス 5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8" name="直線コネクタ 5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9" name="テキスト ボックス 5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90" name="直線コネクタ 5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91" name="テキスト ボックス 5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92" name="直線コネクタ 5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93" name="テキスト ボックス 5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94" name="直線コネクタ 5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5" name="テキスト ボックス 5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599" name="直線コネクタ 598"/>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600"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601" name="直線コネクタ 600"/>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602"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603" name="直線コネクタ 602"/>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604"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605" name="フローチャート : 判断 604"/>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606" name="フローチャート : 判断 605"/>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607"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8" name="テキスト ボックス 6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9" name="テキスト ボックス 6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0" name="テキスト ボックス 6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11" name="テキスト ボックス 6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2" name="テキスト ボックス 6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80645</xdr:rowOff>
    </xdr:from>
    <xdr:to>
      <xdr:col>32</xdr:col>
      <xdr:colOff>238125</xdr:colOff>
      <xdr:row>106</xdr:row>
      <xdr:rowOff>10795</xdr:rowOff>
    </xdr:to>
    <xdr:sp macro="" textlink="">
      <xdr:nvSpPr>
        <xdr:cNvPr id="613" name="円/楕円 612"/>
        <xdr:cNvSpPr/>
      </xdr:nvSpPr>
      <xdr:spPr>
        <a:xfrm>
          <a:off x="22110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103522</xdr:rowOff>
    </xdr:from>
    <xdr:ext cx="469744" cy="259045"/>
    <xdr:sp macro="" textlink="">
      <xdr:nvSpPr>
        <xdr:cNvPr id="614" name="【庁舎】&#10;一人当たり面積該当値テキスト"/>
        <xdr:cNvSpPr txBox="1"/>
      </xdr:nvSpPr>
      <xdr:spPr>
        <a:xfrm>
          <a:off x="22250400" y="179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5" name="正方形/長方形 6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6" name="正方形/長方形 6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7" name="テキスト ボックス 6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図書館の減価償却率、面積率については、平成</a:t>
          </a:r>
          <a:r>
            <a:rPr kumimoji="1" lang="en-US" altLang="ja-JP" sz="1300">
              <a:latin typeface="ＭＳ Ｐゴシック"/>
            </a:rPr>
            <a:t>32</a:t>
          </a:r>
          <a:r>
            <a:rPr kumimoji="1" lang="ja-JP" altLang="en-US" sz="1300">
              <a:latin typeface="ＭＳ Ｐゴシック"/>
            </a:rPr>
            <a:t>年度開館予定の新図書館を建設中であり、同年をもって改善される予定である。</a:t>
          </a:r>
          <a:endParaRPr kumimoji="1" lang="en-US" altLang="ja-JP" sz="1300">
            <a:latin typeface="ＭＳ Ｐゴシック"/>
          </a:endParaRPr>
        </a:p>
        <a:p>
          <a:r>
            <a:rPr kumimoji="1" lang="ja-JP" altLang="en-US" sz="1300">
              <a:latin typeface="ＭＳ Ｐゴシック"/>
            </a:rPr>
            <a:t>　一般廃棄物処理施設は東部広域行政管理組合が平成</a:t>
          </a:r>
          <a:r>
            <a:rPr kumimoji="1" lang="en-US" altLang="ja-JP" sz="1300">
              <a:latin typeface="ＭＳ Ｐゴシック"/>
            </a:rPr>
            <a:t>34</a:t>
          </a:r>
          <a:r>
            <a:rPr kumimoji="1" lang="ja-JP" altLang="en-US" sz="1300">
              <a:latin typeface="ＭＳ Ｐゴシック"/>
            </a:rPr>
            <a:t>年度供用開始予定で新施設を建設中であり、</a:t>
          </a:r>
          <a:r>
            <a:rPr kumimoji="1" lang="ja-JP" altLang="ja-JP" sz="1300">
              <a:solidFill>
                <a:schemeClr val="dk1"/>
              </a:solidFill>
              <a:effectLst/>
              <a:latin typeface="+mn-lt"/>
              <a:ea typeface="+mn-ea"/>
              <a:cs typeface="+mn-cs"/>
            </a:rPr>
            <a:t>同年をもって改善される予定である。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庁舎の減価償却が進んでおり、個別施設計画を基に今後の方針を検討する予定である。</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鳥取県智頭町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7,398
7,348
224.70
6,904,829
6,603,894
282,307
3,470,573
7,381,454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113.7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人口減少や、全国平均を大きく上回る高齢化率</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月時点</a:t>
          </a:r>
          <a:r>
            <a:rPr kumimoji="1" lang="en-US" altLang="ja-JP" sz="1100">
              <a:solidFill>
                <a:sysClr val="windowText" lastClr="000000"/>
              </a:solidFill>
              <a:effectLst/>
              <a:latin typeface="+mn-lt"/>
              <a:ea typeface="+mn-ea"/>
              <a:cs typeface="+mn-cs"/>
            </a:rPr>
            <a:t>38.7</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に加え、税収減等により財政基盤が弱く、類似団体平均を下回っている。定員適正化計画に基づく適正な定員管理による人件費、投資的経費の抑制等歳出削減を実施するとともに、町税滞納額圧縮など徴収業務強化に取り組む。</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73176</xdr:rowOff>
    </xdr:to>
    <xdr:cxnSp macro="">
      <xdr:nvCxnSpPr>
        <xdr:cNvPr id="69" name="直線コネクタ 68"/>
        <xdr:cNvCxnSpPr/>
      </xdr:nvCxnSpPr>
      <xdr:spPr>
        <a:xfrm flipV="1">
          <a:off x="4114800" y="76054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73176</xdr:rowOff>
    </xdr:from>
    <xdr:to>
      <xdr:col>6</xdr:col>
      <xdr:colOff>0</xdr:colOff>
      <xdr:row>44</xdr:row>
      <xdr:rowOff>73176</xdr:rowOff>
    </xdr:to>
    <xdr:cxnSp macro="">
      <xdr:nvCxnSpPr>
        <xdr:cNvPr id="72" name="直線コネクタ 71"/>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73176</xdr:rowOff>
    </xdr:from>
    <xdr:to>
      <xdr:col>4</xdr:col>
      <xdr:colOff>482600</xdr:colOff>
      <xdr:row>44</xdr:row>
      <xdr:rowOff>73176</xdr:rowOff>
    </xdr:to>
    <xdr:cxnSp macro="">
      <xdr:nvCxnSpPr>
        <xdr:cNvPr id="75" name="直線コネクタ 74"/>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167718</xdr:rowOff>
    </xdr:from>
    <xdr:ext cx="762000" cy="259045"/>
    <xdr:sp macro="" textlink="">
      <xdr:nvSpPr>
        <xdr:cNvPr id="77" name="テキスト ボックス 76"/>
        <xdr:cNvSpPr txBox="1"/>
      </xdr:nvSpPr>
      <xdr:spPr>
        <a:xfrm>
          <a:off x="2844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73176</xdr:rowOff>
    </xdr:to>
    <xdr:cxnSp macro="">
      <xdr:nvCxnSpPr>
        <xdr:cNvPr id="78" name="直線コネクタ 77"/>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144736</xdr:rowOff>
    </xdr:from>
    <xdr:ext cx="762000" cy="259045"/>
    <xdr:sp macro="" textlink="">
      <xdr:nvSpPr>
        <xdr:cNvPr id="80" name="テキスト ボックス 79"/>
        <xdr:cNvSpPr txBox="1"/>
      </xdr:nvSpPr>
      <xdr:spPr>
        <a:xfrm>
          <a:off x="1955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144736</xdr:rowOff>
    </xdr:from>
    <xdr:ext cx="762000" cy="259045"/>
    <xdr:sp macro="" textlink="">
      <xdr:nvSpPr>
        <xdr:cNvPr id="82" name="テキスト ボックス 81"/>
        <xdr:cNvSpPr txBox="1"/>
      </xdr:nvSpPr>
      <xdr:spPr>
        <a:xfrm>
          <a:off x="1066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78212</xdr:rowOff>
    </xdr:from>
    <xdr:ext cx="762000" cy="259045"/>
    <xdr:sp macro="" textlink="">
      <xdr:nvSpPr>
        <xdr:cNvPr id="89"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22376</xdr:rowOff>
    </xdr:from>
    <xdr:to>
      <xdr:col>6</xdr:col>
      <xdr:colOff>50800</xdr:colOff>
      <xdr:row>44</xdr:row>
      <xdr:rowOff>123976</xdr:rowOff>
    </xdr:to>
    <xdr:sp macro="" textlink="">
      <xdr:nvSpPr>
        <xdr:cNvPr id="90" name="円/楕円 89"/>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108753</xdr:rowOff>
    </xdr:from>
    <xdr:ext cx="736600" cy="259045"/>
    <xdr:sp macro="" textlink="">
      <xdr:nvSpPr>
        <xdr:cNvPr id="91" name="テキスト ボックス 90"/>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2" name="円/楕円 91"/>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108753</xdr:rowOff>
    </xdr:from>
    <xdr:ext cx="762000" cy="259045"/>
    <xdr:sp macro="" textlink="">
      <xdr:nvSpPr>
        <xdr:cNvPr id="93" name="テキスト ボックス 92"/>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4" name="円/楕円 93"/>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108753</xdr:rowOff>
    </xdr:from>
    <xdr:ext cx="762000" cy="259045"/>
    <xdr:sp macro="" textlink="">
      <xdr:nvSpPr>
        <xdr:cNvPr id="95" name="テキスト ボックス 94"/>
        <xdr:cNvSpPr txBox="1"/>
      </xdr:nvSpPr>
      <xdr:spPr>
        <a:xfrm>
          <a:off x="1955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6" name="円/楕円 95"/>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108753</xdr:rowOff>
    </xdr:from>
    <xdr:ext cx="762000" cy="259045"/>
    <xdr:sp macro="" textlink="">
      <xdr:nvSpPr>
        <xdr:cNvPr id="97" name="テキスト ボックス 96"/>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a:t>
          </a:r>
          <a:r>
            <a:rPr kumimoji="1" lang="ja-JP" altLang="en-US" sz="1100">
              <a:solidFill>
                <a:schemeClr val="dk1"/>
              </a:solidFill>
              <a:effectLst/>
              <a:latin typeface="+mn-lt"/>
              <a:ea typeface="+mn-ea"/>
              <a:cs typeface="+mn-cs"/>
            </a:rPr>
            <a:t>保育園建設事業</a:t>
          </a:r>
          <a:r>
            <a:rPr kumimoji="1" lang="ja-JP" altLang="ja-JP" sz="1100">
              <a:solidFill>
                <a:schemeClr val="dk1"/>
              </a:solidFill>
              <a:effectLst/>
              <a:latin typeface="+mn-lt"/>
              <a:ea typeface="+mn-ea"/>
              <a:cs typeface="+mn-cs"/>
            </a:rPr>
            <a:t>）等の起債発行にともなう公債費や下水道等の積極的なインフラ整備に伴う繰出金の増加により類似団体平均を上回っている。</a:t>
          </a:r>
          <a:endParaRPr lang="ja-JP" altLang="ja-JP">
            <a:effectLst/>
          </a:endParaRPr>
        </a:p>
        <a:p>
          <a:r>
            <a:rPr kumimoji="1" lang="ja-JP" altLang="ja-JP" sz="1100">
              <a:solidFill>
                <a:schemeClr val="dk1"/>
              </a:solidFill>
              <a:effectLst/>
              <a:latin typeface="+mn-lt"/>
              <a:ea typeface="+mn-ea"/>
              <a:cs typeface="+mn-cs"/>
            </a:rPr>
            <a:t>　公債費は、平成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年度のピークを越えて減少傾向にあるが、図書館建設事業などの新規事業により今後増加の見込みである。</a:t>
          </a:r>
          <a:endParaRPr lang="ja-JP" altLang="ja-JP">
            <a:effectLst/>
          </a:endParaRPr>
        </a:p>
        <a:p>
          <a:r>
            <a:rPr kumimoji="1" lang="ja-JP" altLang="ja-JP" sz="1100">
              <a:solidFill>
                <a:schemeClr val="dk1"/>
              </a:solidFill>
              <a:effectLst/>
              <a:latin typeface="+mn-lt"/>
              <a:ea typeface="+mn-ea"/>
              <a:cs typeface="+mn-cs"/>
            </a:rPr>
            <a:t>　民営化も含めた事業見直しを進め、経常経費削減と町税等収納率向上に努め、比率の低下を図る。</a:t>
          </a:r>
          <a:endParaRPr lang="ja-JP" altLang="ja-JP">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152908</xdr:rowOff>
    </xdr:from>
    <xdr:to>
      <xdr:col>7</xdr:col>
      <xdr:colOff>152400</xdr:colOff>
      <xdr:row>65</xdr:row>
      <xdr:rowOff>56134</xdr:rowOff>
    </xdr:to>
    <xdr:cxnSp macro="">
      <xdr:nvCxnSpPr>
        <xdr:cNvPr id="130" name="直線コネクタ 129"/>
        <xdr:cNvCxnSpPr/>
      </xdr:nvCxnSpPr>
      <xdr:spPr>
        <a:xfrm>
          <a:off x="4114800" y="10954258"/>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2811</xdr:rowOff>
    </xdr:from>
    <xdr:ext cx="762000" cy="259045"/>
    <xdr:sp macro="" textlink="">
      <xdr:nvSpPr>
        <xdr:cNvPr id="131" name="財政構造の弾力性平均値テキスト"/>
        <xdr:cNvSpPr txBox="1"/>
      </xdr:nvSpPr>
      <xdr:spPr>
        <a:xfrm>
          <a:off x="5041900" y="10632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152908</xdr:rowOff>
    </xdr:to>
    <xdr:cxnSp macro="">
      <xdr:nvCxnSpPr>
        <xdr:cNvPr id="133" name="直線コネクタ 132"/>
        <xdr:cNvCxnSpPr/>
      </xdr:nvCxnSpPr>
      <xdr:spPr>
        <a:xfrm>
          <a:off x="3225800" y="1079017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144035</xdr:rowOff>
    </xdr:from>
    <xdr:ext cx="736600" cy="259045"/>
    <xdr:sp macro="" textlink="">
      <xdr:nvSpPr>
        <xdr:cNvPr id="135" name="テキスト ボックス 134"/>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49276</xdr:rowOff>
    </xdr:from>
    <xdr:to>
      <xdr:col>4</xdr:col>
      <xdr:colOff>482600</xdr:colOff>
      <xdr:row>62</xdr:row>
      <xdr:rowOff>160274</xdr:rowOff>
    </xdr:to>
    <xdr:cxnSp macro="">
      <xdr:nvCxnSpPr>
        <xdr:cNvPr id="136" name="直線コネクタ 135"/>
        <xdr:cNvCxnSpPr/>
      </xdr:nvCxnSpPr>
      <xdr:spPr>
        <a:xfrm>
          <a:off x="2336800" y="1067917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131572</xdr:rowOff>
    </xdr:from>
    <xdr:to>
      <xdr:col>3</xdr:col>
      <xdr:colOff>279400</xdr:colOff>
      <xdr:row>62</xdr:row>
      <xdr:rowOff>49276</xdr:rowOff>
    </xdr:to>
    <xdr:cxnSp macro="">
      <xdr:nvCxnSpPr>
        <xdr:cNvPr id="139" name="直線コネクタ 138"/>
        <xdr:cNvCxnSpPr/>
      </xdr:nvCxnSpPr>
      <xdr:spPr>
        <a:xfrm>
          <a:off x="1447800" y="1041857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5334</xdr:rowOff>
    </xdr:from>
    <xdr:to>
      <xdr:col>7</xdr:col>
      <xdr:colOff>203200</xdr:colOff>
      <xdr:row>65</xdr:row>
      <xdr:rowOff>106934</xdr:rowOff>
    </xdr:to>
    <xdr:sp macro="" textlink="">
      <xdr:nvSpPr>
        <xdr:cNvPr id="149" name="円/楕円 148"/>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148861</xdr:rowOff>
    </xdr:from>
    <xdr:ext cx="762000" cy="259045"/>
    <xdr:sp macro="" textlink="">
      <xdr:nvSpPr>
        <xdr:cNvPr id="150" name="財政構造の弾力性該当値テキスト"/>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102108</xdr:rowOff>
    </xdr:from>
    <xdr:to>
      <xdr:col>6</xdr:col>
      <xdr:colOff>50800</xdr:colOff>
      <xdr:row>64</xdr:row>
      <xdr:rowOff>32258</xdr:rowOff>
    </xdr:to>
    <xdr:sp macro="" textlink="">
      <xdr:nvSpPr>
        <xdr:cNvPr id="151" name="円/楕円 150"/>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17035</xdr:rowOff>
    </xdr:from>
    <xdr:ext cx="736600" cy="259045"/>
    <xdr:sp macro="" textlink="">
      <xdr:nvSpPr>
        <xdr:cNvPr id="152" name="テキスト ボックス 151"/>
        <xdr:cNvSpPr txBox="1"/>
      </xdr:nvSpPr>
      <xdr:spPr>
        <a:xfrm>
          <a:off x="3733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3" name="円/楕円 152"/>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4" name="テキスト ボックス 153"/>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169926</xdr:rowOff>
    </xdr:from>
    <xdr:to>
      <xdr:col>3</xdr:col>
      <xdr:colOff>330200</xdr:colOff>
      <xdr:row>62</xdr:row>
      <xdr:rowOff>100076</xdr:rowOff>
    </xdr:to>
    <xdr:sp macro="" textlink="">
      <xdr:nvSpPr>
        <xdr:cNvPr id="155" name="円/楕円 154"/>
        <xdr:cNvSpPr/>
      </xdr:nvSpPr>
      <xdr:spPr>
        <a:xfrm>
          <a:off x="2286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110253</xdr:rowOff>
    </xdr:from>
    <xdr:ext cx="762000" cy="259045"/>
    <xdr:sp macro="" textlink="">
      <xdr:nvSpPr>
        <xdr:cNvPr id="156" name="テキスト ボックス 155"/>
        <xdr:cNvSpPr txBox="1"/>
      </xdr:nvSpPr>
      <xdr:spPr>
        <a:xfrm>
          <a:off x="1955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80772</xdr:rowOff>
    </xdr:from>
    <xdr:to>
      <xdr:col>2</xdr:col>
      <xdr:colOff>127000</xdr:colOff>
      <xdr:row>61</xdr:row>
      <xdr:rowOff>10922</xdr:rowOff>
    </xdr:to>
    <xdr:sp macro="" textlink="">
      <xdr:nvSpPr>
        <xdr:cNvPr id="157" name="円/楕円 156"/>
        <xdr:cNvSpPr/>
      </xdr:nvSpPr>
      <xdr:spPr>
        <a:xfrm>
          <a:off x="1397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21099</xdr:rowOff>
    </xdr:from>
    <xdr:ext cx="762000" cy="259045"/>
    <xdr:sp macro="" textlink="">
      <xdr:nvSpPr>
        <xdr:cNvPr id="158" name="テキスト ボックス 157"/>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[257,432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類似団体平均をやや上回っている。要因は近年にない大雪</a:t>
          </a:r>
          <a:r>
            <a:rPr kumimoji="1" lang="ja-JP" altLang="en-US" sz="1100">
              <a:solidFill>
                <a:schemeClr val="dk1"/>
              </a:solidFill>
              <a:effectLst/>
              <a:latin typeface="+mn-lt"/>
              <a:ea typeface="+mn-ea"/>
              <a:cs typeface="+mn-cs"/>
            </a:rPr>
            <a:t>に見舞われたことによる除雪委託料</a:t>
          </a:r>
          <a:r>
            <a:rPr kumimoji="1" lang="ja-JP" altLang="ja-JP" sz="1100">
              <a:solidFill>
                <a:schemeClr val="dk1"/>
              </a:solidFill>
              <a:effectLst/>
              <a:latin typeface="+mn-lt"/>
              <a:ea typeface="+mn-ea"/>
              <a:cs typeface="+mn-cs"/>
            </a:rPr>
            <a:t>増加が主である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56941</xdr:rowOff>
    </xdr:from>
    <xdr:to>
      <xdr:col>7</xdr:col>
      <xdr:colOff>152400</xdr:colOff>
      <xdr:row>83</xdr:row>
      <xdr:rowOff>87970</xdr:rowOff>
    </xdr:to>
    <xdr:cxnSp macro="">
      <xdr:nvCxnSpPr>
        <xdr:cNvPr id="192" name="直線コネクタ 191"/>
        <xdr:cNvCxnSpPr/>
      </xdr:nvCxnSpPr>
      <xdr:spPr>
        <a:xfrm>
          <a:off x="4114800" y="14287291"/>
          <a:ext cx="838200" cy="3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29194</xdr:rowOff>
    </xdr:from>
    <xdr:to>
      <xdr:col>6</xdr:col>
      <xdr:colOff>0</xdr:colOff>
      <xdr:row>83</xdr:row>
      <xdr:rowOff>56941</xdr:rowOff>
    </xdr:to>
    <xdr:cxnSp macro="">
      <xdr:nvCxnSpPr>
        <xdr:cNvPr id="195" name="直線コネクタ 194"/>
        <xdr:cNvCxnSpPr/>
      </xdr:nvCxnSpPr>
      <xdr:spPr>
        <a:xfrm>
          <a:off x="3225800" y="14259544"/>
          <a:ext cx="889000" cy="2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1310</xdr:rowOff>
    </xdr:from>
    <xdr:to>
      <xdr:col>4</xdr:col>
      <xdr:colOff>482600</xdr:colOff>
      <xdr:row>83</xdr:row>
      <xdr:rowOff>29194</xdr:rowOff>
    </xdr:to>
    <xdr:cxnSp macro="">
      <xdr:nvCxnSpPr>
        <xdr:cNvPr id="198" name="直線コネクタ 197"/>
        <xdr:cNvCxnSpPr/>
      </xdr:nvCxnSpPr>
      <xdr:spPr>
        <a:xfrm>
          <a:off x="2336800" y="14231660"/>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660</xdr:rowOff>
    </xdr:from>
    <xdr:to>
      <xdr:col>3</xdr:col>
      <xdr:colOff>279400</xdr:colOff>
      <xdr:row>83</xdr:row>
      <xdr:rowOff>1310</xdr:rowOff>
    </xdr:to>
    <xdr:cxnSp macro="">
      <xdr:nvCxnSpPr>
        <xdr:cNvPr id="201" name="直線コネクタ 200"/>
        <xdr:cNvCxnSpPr/>
      </xdr:nvCxnSpPr>
      <xdr:spPr>
        <a:xfrm>
          <a:off x="1447800" y="14231010"/>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37170</xdr:rowOff>
    </xdr:from>
    <xdr:to>
      <xdr:col>7</xdr:col>
      <xdr:colOff>203200</xdr:colOff>
      <xdr:row>83</xdr:row>
      <xdr:rowOff>138770</xdr:rowOff>
    </xdr:to>
    <xdr:sp macro="" textlink="">
      <xdr:nvSpPr>
        <xdr:cNvPr id="211" name="円/楕円 210"/>
        <xdr:cNvSpPr/>
      </xdr:nvSpPr>
      <xdr:spPr>
        <a:xfrm>
          <a:off x="4902200" y="1426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9247</xdr:rowOff>
    </xdr:from>
    <xdr:ext cx="762000" cy="259045"/>
    <xdr:sp macro="" textlink="">
      <xdr:nvSpPr>
        <xdr:cNvPr id="212" name="人件費・物件費等の状況該当値テキスト"/>
        <xdr:cNvSpPr txBox="1"/>
      </xdr:nvSpPr>
      <xdr:spPr>
        <a:xfrm>
          <a:off x="5041900" y="142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257,432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6141</xdr:rowOff>
    </xdr:from>
    <xdr:to>
      <xdr:col>6</xdr:col>
      <xdr:colOff>50800</xdr:colOff>
      <xdr:row>83</xdr:row>
      <xdr:rowOff>107741</xdr:rowOff>
    </xdr:to>
    <xdr:sp macro="" textlink="">
      <xdr:nvSpPr>
        <xdr:cNvPr id="213" name="円/楕円 212"/>
        <xdr:cNvSpPr/>
      </xdr:nvSpPr>
      <xdr:spPr>
        <a:xfrm>
          <a:off x="4064000" y="1423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92518</xdr:rowOff>
    </xdr:from>
    <xdr:ext cx="736600" cy="259045"/>
    <xdr:sp macro="" textlink="">
      <xdr:nvSpPr>
        <xdr:cNvPr id="214" name="テキスト ボックス 213"/>
        <xdr:cNvSpPr txBox="1"/>
      </xdr:nvSpPr>
      <xdr:spPr>
        <a:xfrm>
          <a:off x="3733800" y="1432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242,001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149844</xdr:rowOff>
    </xdr:from>
    <xdr:to>
      <xdr:col>4</xdr:col>
      <xdr:colOff>533400</xdr:colOff>
      <xdr:row>83</xdr:row>
      <xdr:rowOff>79994</xdr:rowOff>
    </xdr:to>
    <xdr:sp macro="" textlink="">
      <xdr:nvSpPr>
        <xdr:cNvPr id="215" name="円/楕円 214"/>
        <xdr:cNvSpPr/>
      </xdr:nvSpPr>
      <xdr:spPr>
        <a:xfrm>
          <a:off x="3175000" y="142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64771</xdr:rowOff>
    </xdr:from>
    <xdr:ext cx="762000" cy="259045"/>
    <xdr:sp macro="" textlink="">
      <xdr:nvSpPr>
        <xdr:cNvPr id="216" name="テキスト ボックス 215"/>
        <xdr:cNvSpPr txBox="1"/>
      </xdr:nvSpPr>
      <xdr:spPr>
        <a:xfrm>
          <a:off x="2844800" y="1429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121960</xdr:rowOff>
    </xdr:from>
    <xdr:to>
      <xdr:col>3</xdr:col>
      <xdr:colOff>330200</xdr:colOff>
      <xdr:row>83</xdr:row>
      <xdr:rowOff>52110</xdr:rowOff>
    </xdr:to>
    <xdr:sp macro="" textlink="">
      <xdr:nvSpPr>
        <xdr:cNvPr id="217" name="円/楕円 216"/>
        <xdr:cNvSpPr/>
      </xdr:nvSpPr>
      <xdr:spPr>
        <a:xfrm>
          <a:off x="2286000" y="141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36887</xdr:rowOff>
    </xdr:from>
    <xdr:ext cx="762000" cy="259045"/>
    <xdr:sp macro="" textlink="">
      <xdr:nvSpPr>
        <xdr:cNvPr id="218" name="テキスト ボックス 217"/>
        <xdr:cNvSpPr txBox="1"/>
      </xdr:nvSpPr>
      <xdr:spPr>
        <a:xfrm>
          <a:off x="1955800" y="142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214,336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121310</xdr:rowOff>
    </xdr:from>
    <xdr:to>
      <xdr:col>2</xdr:col>
      <xdr:colOff>127000</xdr:colOff>
      <xdr:row>83</xdr:row>
      <xdr:rowOff>51460</xdr:rowOff>
    </xdr:to>
    <xdr:sp macro="" textlink="">
      <xdr:nvSpPr>
        <xdr:cNvPr id="219" name="円/楕円 218"/>
        <xdr:cNvSpPr/>
      </xdr:nvSpPr>
      <xdr:spPr>
        <a:xfrm>
          <a:off x="1397000" y="1418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36237</xdr:rowOff>
    </xdr:from>
    <xdr:ext cx="762000" cy="259045"/>
    <xdr:sp macro="" textlink="">
      <xdr:nvSpPr>
        <xdr:cNvPr id="220" name="テキスト ボックス 219"/>
        <xdr:cNvSpPr txBox="1"/>
      </xdr:nvSpPr>
      <xdr:spPr>
        <a:xfrm>
          <a:off x="1066800" y="1426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年度から給与の総合的見直しが実施され、かつ職員の退職、新規採用による若返りが進み、</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指数の減少傾向が見られ</a:t>
          </a:r>
          <a:r>
            <a:rPr kumimoji="1" lang="ja-JP" altLang="en-US" sz="1100">
              <a:solidFill>
                <a:schemeClr val="dk1"/>
              </a:solidFill>
              <a:effectLst/>
              <a:latin typeface="+mn-lt"/>
              <a:ea typeface="+mn-ea"/>
              <a:cs typeface="+mn-cs"/>
            </a:rPr>
            <a:t>ていたが、経験年数階層の変動（０．７ポイント増）などにより、１ポイントの増となった。</a:t>
          </a:r>
          <a:r>
            <a:rPr kumimoji="1" lang="ja-JP" altLang="ja-JP" sz="1100">
              <a:solidFill>
                <a:schemeClr val="dk1"/>
              </a:solidFill>
              <a:effectLst/>
              <a:latin typeface="+mn-lt"/>
              <a:ea typeface="+mn-ea"/>
              <a:cs typeface="+mn-cs"/>
            </a:rPr>
            <a:t>引き続き人件費削減に向けた努力を行うとともに、定員適正化計画に基づく職員採用の計画的な実施を推進していく。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133350</xdr:rowOff>
    </xdr:to>
    <xdr:cxnSp macro="">
      <xdr:nvCxnSpPr>
        <xdr:cNvPr id="256" name="直線コネクタ 255"/>
        <xdr:cNvCxnSpPr/>
      </xdr:nvCxnSpPr>
      <xdr:spPr>
        <a:xfrm>
          <a:off x="16179800" y="14248795"/>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146550</xdr:rowOff>
    </xdr:from>
    <xdr:ext cx="762000" cy="259045"/>
    <xdr:sp macro="" textlink="">
      <xdr:nvSpPr>
        <xdr:cNvPr id="257" name="給与水準   （国との比較）平均値テキスト"/>
        <xdr:cNvSpPr txBox="1"/>
      </xdr:nvSpPr>
      <xdr:spPr>
        <a:xfrm>
          <a:off x="17106900" y="14376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121859</xdr:rowOff>
    </xdr:to>
    <xdr:cxnSp macro="">
      <xdr:nvCxnSpPr>
        <xdr:cNvPr id="259" name="直線コネクタ 258"/>
        <xdr:cNvCxnSpPr/>
      </xdr:nvCxnSpPr>
      <xdr:spPr>
        <a:xfrm flipV="1">
          <a:off x="15290800" y="142487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84</xdr:row>
      <xdr:rowOff>7862</xdr:rowOff>
    </xdr:to>
    <xdr:cxnSp macro="">
      <xdr:nvCxnSpPr>
        <xdr:cNvPr id="262" name="直線コネクタ 261"/>
        <xdr:cNvCxnSpPr/>
      </xdr:nvCxnSpPr>
      <xdr:spPr>
        <a:xfrm flipV="1">
          <a:off x="14401800" y="143522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89</xdr:row>
      <xdr:rowOff>12398</xdr:rowOff>
    </xdr:to>
    <xdr:cxnSp macro="">
      <xdr:nvCxnSpPr>
        <xdr:cNvPr id="265" name="直線コネクタ 264"/>
        <xdr:cNvCxnSpPr/>
      </xdr:nvCxnSpPr>
      <xdr:spPr>
        <a:xfrm flipV="1">
          <a:off x="13512800" y="14409662"/>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67" name="テキスト ボックス 266"/>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50393</xdr:rowOff>
    </xdr:from>
    <xdr:ext cx="762000" cy="259045"/>
    <xdr:sp macro="" textlink="">
      <xdr:nvSpPr>
        <xdr:cNvPr id="269" name="テキスト ボックス 268"/>
        <xdr:cNvSpPr txBox="1"/>
      </xdr:nvSpPr>
      <xdr:spPr>
        <a:xfrm>
          <a:off x="13131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5" name="円/楕円 274"/>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99077</xdr:rowOff>
    </xdr:from>
    <xdr:ext cx="762000" cy="259045"/>
    <xdr:sp macro="" textlink="">
      <xdr:nvSpPr>
        <xdr:cNvPr id="276"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7" name="円/楕円 276"/>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78" name="テキスト ボックス 277"/>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9" name="円/楕円 278"/>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80" name="テキスト ボックス 279"/>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1" name="円/楕円 280"/>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43439</xdr:rowOff>
    </xdr:from>
    <xdr:ext cx="762000" cy="259045"/>
    <xdr:sp macro="" textlink="">
      <xdr:nvSpPr>
        <xdr:cNvPr id="282" name="テキスト ボックス 281"/>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133048</xdr:rowOff>
    </xdr:from>
    <xdr:to>
      <xdr:col>19</xdr:col>
      <xdr:colOff>533400</xdr:colOff>
      <xdr:row>89</xdr:row>
      <xdr:rowOff>63198</xdr:rowOff>
    </xdr:to>
    <xdr:sp macro="" textlink="">
      <xdr:nvSpPr>
        <xdr:cNvPr id="283" name="円/楕円 282"/>
        <xdr:cNvSpPr/>
      </xdr:nvSpPr>
      <xdr:spPr>
        <a:xfrm>
          <a:off x="13462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47975</xdr:rowOff>
    </xdr:from>
    <xdr:ext cx="762000" cy="259045"/>
    <xdr:sp macro="" textlink="">
      <xdr:nvSpPr>
        <xdr:cNvPr id="284" name="テキスト ボックス 283"/>
        <xdr:cNvSpPr txBox="1"/>
      </xdr:nvSpPr>
      <xdr:spPr>
        <a:xfrm>
          <a:off x="13131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保育園が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園あり、給食センターが直営であることから、類似団体平均を上回る職員数となっている。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年度から保育園</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園化</a:t>
          </a:r>
          <a:r>
            <a:rPr kumimoji="1" lang="ja-JP" altLang="en-US" sz="1100">
              <a:solidFill>
                <a:schemeClr val="dk1"/>
              </a:solidFill>
              <a:effectLst/>
              <a:latin typeface="+mn-lt"/>
              <a:ea typeface="+mn-ea"/>
              <a:cs typeface="+mn-cs"/>
            </a:rPr>
            <a:t>し、さらに、</a:t>
          </a:r>
          <a:r>
            <a:rPr kumimoji="1" lang="ja-JP" altLang="ja-JP" sz="1100">
              <a:solidFill>
                <a:schemeClr val="dk1"/>
              </a:solidFill>
              <a:effectLst/>
              <a:latin typeface="+mn-lt"/>
              <a:ea typeface="+mn-ea"/>
              <a:cs typeface="+mn-cs"/>
            </a:rPr>
            <a:t>将来的に給食センターを外部委託予定であり、適切な定員管理に努める。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58238</xdr:rowOff>
    </xdr:from>
    <xdr:to>
      <xdr:col>24</xdr:col>
      <xdr:colOff>558800</xdr:colOff>
      <xdr:row>62</xdr:row>
      <xdr:rowOff>76853</xdr:rowOff>
    </xdr:to>
    <xdr:cxnSp macro="">
      <xdr:nvCxnSpPr>
        <xdr:cNvPr id="321" name="直線コネクタ 320"/>
        <xdr:cNvCxnSpPr/>
      </xdr:nvCxnSpPr>
      <xdr:spPr>
        <a:xfrm>
          <a:off x="16179800" y="10688138"/>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12736</xdr:rowOff>
    </xdr:from>
    <xdr:to>
      <xdr:col>23</xdr:col>
      <xdr:colOff>406400</xdr:colOff>
      <xdr:row>62</xdr:row>
      <xdr:rowOff>58238</xdr:rowOff>
    </xdr:to>
    <xdr:cxnSp macro="">
      <xdr:nvCxnSpPr>
        <xdr:cNvPr id="324" name="直線コネクタ 323"/>
        <xdr:cNvCxnSpPr/>
      </xdr:nvCxnSpPr>
      <xdr:spPr>
        <a:xfrm>
          <a:off x="15290800" y="10642636"/>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120759</xdr:rowOff>
    </xdr:from>
    <xdr:to>
      <xdr:col>22</xdr:col>
      <xdr:colOff>203200</xdr:colOff>
      <xdr:row>62</xdr:row>
      <xdr:rowOff>12736</xdr:rowOff>
    </xdr:to>
    <xdr:cxnSp macro="">
      <xdr:nvCxnSpPr>
        <xdr:cNvPr id="327" name="直線コネクタ 326"/>
        <xdr:cNvCxnSpPr/>
      </xdr:nvCxnSpPr>
      <xdr:spPr>
        <a:xfrm>
          <a:off x="14401800" y="10579209"/>
          <a:ext cx="889000" cy="6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29" name="テキスト ボックス 328"/>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83530</xdr:rowOff>
    </xdr:from>
    <xdr:to>
      <xdr:col>21</xdr:col>
      <xdr:colOff>0</xdr:colOff>
      <xdr:row>61</xdr:row>
      <xdr:rowOff>120759</xdr:rowOff>
    </xdr:to>
    <xdr:cxnSp macro="">
      <xdr:nvCxnSpPr>
        <xdr:cNvPr id="330" name="直線コネクタ 329"/>
        <xdr:cNvCxnSpPr/>
      </xdr:nvCxnSpPr>
      <xdr:spPr>
        <a:xfrm>
          <a:off x="13512800" y="10541980"/>
          <a:ext cx="8890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19720</xdr:rowOff>
    </xdr:from>
    <xdr:ext cx="762000" cy="259045"/>
    <xdr:sp macro="" textlink="">
      <xdr:nvSpPr>
        <xdr:cNvPr id="332" name="テキスト ボックス 331"/>
        <xdr:cNvSpPr txBox="1"/>
      </xdr:nvSpPr>
      <xdr:spPr>
        <a:xfrm>
          <a:off x="14020800" y="1013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12137</xdr:rowOff>
    </xdr:from>
    <xdr:ext cx="762000" cy="259045"/>
    <xdr:sp macro="" textlink="">
      <xdr:nvSpPr>
        <xdr:cNvPr id="334" name="テキスト ボックス 333"/>
        <xdr:cNvSpPr txBox="1"/>
      </xdr:nvSpPr>
      <xdr:spPr>
        <a:xfrm>
          <a:off x="13131800" y="1012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26053</xdr:rowOff>
    </xdr:from>
    <xdr:to>
      <xdr:col>24</xdr:col>
      <xdr:colOff>609600</xdr:colOff>
      <xdr:row>62</xdr:row>
      <xdr:rowOff>127653</xdr:rowOff>
    </xdr:to>
    <xdr:sp macro="" textlink="">
      <xdr:nvSpPr>
        <xdr:cNvPr id="340" name="円/楕円 339"/>
        <xdr:cNvSpPr/>
      </xdr:nvSpPr>
      <xdr:spPr>
        <a:xfrm>
          <a:off x="16967200" y="106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169580</xdr:rowOff>
    </xdr:from>
    <xdr:ext cx="762000" cy="259045"/>
    <xdr:sp macro="" textlink="">
      <xdr:nvSpPr>
        <xdr:cNvPr id="341" name="定員管理の状況該当値テキスト"/>
        <xdr:cNvSpPr txBox="1"/>
      </xdr:nvSpPr>
      <xdr:spPr>
        <a:xfrm>
          <a:off x="17106900" y="1062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7438</xdr:rowOff>
    </xdr:from>
    <xdr:to>
      <xdr:col>23</xdr:col>
      <xdr:colOff>457200</xdr:colOff>
      <xdr:row>62</xdr:row>
      <xdr:rowOff>109038</xdr:rowOff>
    </xdr:to>
    <xdr:sp macro="" textlink="">
      <xdr:nvSpPr>
        <xdr:cNvPr id="342" name="円/楕円 341"/>
        <xdr:cNvSpPr/>
      </xdr:nvSpPr>
      <xdr:spPr>
        <a:xfrm>
          <a:off x="16129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93815</xdr:rowOff>
    </xdr:from>
    <xdr:ext cx="736600" cy="259045"/>
    <xdr:sp macro="" textlink="">
      <xdr:nvSpPr>
        <xdr:cNvPr id="343" name="テキスト ボックス 342"/>
        <xdr:cNvSpPr txBox="1"/>
      </xdr:nvSpPr>
      <xdr:spPr>
        <a:xfrm>
          <a:off x="15798800" y="1072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133386</xdr:rowOff>
    </xdr:from>
    <xdr:to>
      <xdr:col>22</xdr:col>
      <xdr:colOff>254000</xdr:colOff>
      <xdr:row>62</xdr:row>
      <xdr:rowOff>63536</xdr:rowOff>
    </xdr:to>
    <xdr:sp macro="" textlink="">
      <xdr:nvSpPr>
        <xdr:cNvPr id="344" name="円/楕円 343"/>
        <xdr:cNvSpPr/>
      </xdr:nvSpPr>
      <xdr:spPr>
        <a:xfrm>
          <a:off x="15240000" y="1059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48313</xdr:rowOff>
    </xdr:from>
    <xdr:ext cx="762000" cy="259045"/>
    <xdr:sp macro="" textlink="">
      <xdr:nvSpPr>
        <xdr:cNvPr id="345" name="テキスト ボックス 344"/>
        <xdr:cNvSpPr txBox="1"/>
      </xdr:nvSpPr>
      <xdr:spPr>
        <a:xfrm>
          <a:off x="14909800" y="1067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69959</xdr:rowOff>
    </xdr:from>
    <xdr:to>
      <xdr:col>21</xdr:col>
      <xdr:colOff>50800</xdr:colOff>
      <xdr:row>62</xdr:row>
      <xdr:rowOff>109</xdr:rowOff>
    </xdr:to>
    <xdr:sp macro="" textlink="">
      <xdr:nvSpPr>
        <xdr:cNvPr id="346" name="円/楕円 345"/>
        <xdr:cNvSpPr/>
      </xdr:nvSpPr>
      <xdr:spPr>
        <a:xfrm>
          <a:off x="14351000" y="105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156336</xdr:rowOff>
    </xdr:from>
    <xdr:ext cx="762000" cy="259045"/>
    <xdr:sp macro="" textlink="">
      <xdr:nvSpPr>
        <xdr:cNvPr id="347" name="テキスト ボックス 346"/>
        <xdr:cNvSpPr txBox="1"/>
      </xdr:nvSpPr>
      <xdr:spPr>
        <a:xfrm>
          <a:off x="14020800" y="106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32730</xdr:rowOff>
    </xdr:from>
    <xdr:to>
      <xdr:col>19</xdr:col>
      <xdr:colOff>533400</xdr:colOff>
      <xdr:row>61</xdr:row>
      <xdr:rowOff>134330</xdr:rowOff>
    </xdr:to>
    <xdr:sp macro="" textlink="">
      <xdr:nvSpPr>
        <xdr:cNvPr id="348" name="円/楕円 347"/>
        <xdr:cNvSpPr/>
      </xdr:nvSpPr>
      <xdr:spPr>
        <a:xfrm>
          <a:off x="13462000" y="1049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119107</xdr:rowOff>
    </xdr:from>
    <xdr:ext cx="762000" cy="259045"/>
    <xdr:sp macro="" textlink="">
      <xdr:nvSpPr>
        <xdr:cNvPr id="349" name="テキスト ボックス 348"/>
        <xdr:cNvSpPr txBox="1"/>
      </xdr:nvSpPr>
      <xdr:spPr>
        <a:xfrm>
          <a:off x="13131800" y="1057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今後保育園建設事業や図書館建設事業などの大規模事業に伴い、比率増加が見込まれる。普通建設事業の適切な選択及び集中化を行う。</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131572</xdr:rowOff>
    </xdr:from>
    <xdr:to>
      <xdr:col>24</xdr:col>
      <xdr:colOff>558800</xdr:colOff>
      <xdr:row>42</xdr:row>
      <xdr:rowOff>160528</xdr:rowOff>
    </xdr:to>
    <xdr:cxnSp macro="">
      <xdr:nvCxnSpPr>
        <xdr:cNvPr id="381" name="直線コネクタ 380"/>
        <xdr:cNvCxnSpPr/>
      </xdr:nvCxnSpPr>
      <xdr:spPr>
        <a:xfrm flipV="1">
          <a:off x="16179800" y="73324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160528</xdr:rowOff>
    </xdr:from>
    <xdr:to>
      <xdr:col>23</xdr:col>
      <xdr:colOff>406400</xdr:colOff>
      <xdr:row>42</xdr:row>
      <xdr:rowOff>160528</xdr:rowOff>
    </xdr:to>
    <xdr:cxnSp macro="">
      <xdr:nvCxnSpPr>
        <xdr:cNvPr id="384" name="直線コネクタ 383"/>
        <xdr:cNvCxnSpPr/>
      </xdr:nvCxnSpPr>
      <xdr:spPr>
        <a:xfrm>
          <a:off x="15290800" y="7361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141224</xdr:rowOff>
    </xdr:from>
    <xdr:to>
      <xdr:col>22</xdr:col>
      <xdr:colOff>203200</xdr:colOff>
      <xdr:row>42</xdr:row>
      <xdr:rowOff>160528</xdr:rowOff>
    </xdr:to>
    <xdr:cxnSp macro="">
      <xdr:nvCxnSpPr>
        <xdr:cNvPr id="387" name="直線コネクタ 386"/>
        <xdr:cNvCxnSpPr/>
      </xdr:nvCxnSpPr>
      <xdr:spPr>
        <a:xfrm>
          <a:off x="14401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141224</xdr:rowOff>
    </xdr:from>
    <xdr:to>
      <xdr:col>21</xdr:col>
      <xdr:colOff>0</xdr:colOff>
      <xdr:row>43</xdr:row>
      <xdr:rowOff>8382</xdr:rowOff>
    </xdr:to>
    <xdr:cxnSp macro="">
      <xdr:nvCxnSpPr>
        <xdr:cNvPr id="390" name="直線コネクタ 389"/>
        <xdr:cNvCxnSpPr/>
      </xdr:nvCxnSpPr>
      <xdr:spPr>
        <a:xfrm flipV="1">
          <a:off x="13512800" y="734212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92" name="テキスト ボックス 39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80772</xdr:rowOff>
    </xdr:from>
    <xdr:to>
      <xdr:col>24</xdr:col>
      <xdr:colOff>609600</xdr:colOff>
      <xdr:row>43</xdr:row>
      <xdr:rowOff>10922</xdr:rowOff>
    </xdr:to>
    <xdr:sp macro="" textlink="">
      <xdr:nvSpPr>
        <xdr:cNvPr id="400" name="円/楕円 399"/>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52849</xdr:rowOff>
    </xdr:from>
    <xdr:ext cx="762000" cy="259045"/>
    <xdr:sp macro="" textlink="">
      <xdr:nvSpPr>
        <xdr:cNvPr id="401" name="公債費負担の状況該当値テキスト"/>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109728</xdr:rowOff>
    </xdr:from>
    <xdr:to>
      <xdr:col>23</xdr:col>
      <xdr:colOff>457200</xdr:colOff>
      <xdr:row>43</xdr:row>
      <xdr:rowOff>39878</xdr:rowOff>
    </xdr:to>
    <xdr:sp macro="" textlink="">
      <xdr:nvSpPr>
        <xdr:cNvPr id="402" name="円/楕円 401"/>
        <xdr:cNvSpPr/>
      </xdr:nvSpPr>
      <xdr:spPr>
        <a:xfrm>
          <a:off x="16129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24655</xdr:rowOff>
    </xdr:from>
    <xdr:ext cx="736600" cy="259045"/>
    <xdr:sp macro="" textlink="">
      <xdr:nvSpPr>
        <xdr:cNvPr id="403" name="テキスト ボックス 402"/>
        <xdr:cNvSpPr txBox="1"/>
      </xdr:nvSpPr>
      <xdr:spPr>
        <a:xfrm>
          <a:off x="15798800" y="739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109728</xdr:rowOff>
    </xdr:from>
    <xdr:to>
      <xdr:col>22</xdr:col>
      <xdr:colOff>254000</xdr:colOff>
      <xdr:row>43</xdr:row>
      <xdr:rowOff>39878</xdr:rowOff>
    </xdr:to>
    <xdr:sp macro="" textlink="">
      <xdr:nvSpPr>
        <xdr:cNvPr id="404" name="円/楕円 403"/>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24655</xdr:rowOff>
    </xdr:from>
    <xdr:ext cx="762000" cy="259045"/>
    <xdr:sp macro="" textlink="">
      <xdr:nvSpPr>
        <xdr:cNvPr id="405" name="テキスト ボックス 404"/>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90424</xdr:rowOff>
    </xdr:from>
    <xdr:to>
      <xdr:col>21</xdr:col>
      <xdr:colOff>50800</xdr:colOff>
      <xdr:row>43</xdr:row>
      <xdr:rowOff>20574</xdr:rowOff>
    </xdr:to>
    <xdr:sp macro="" textlink="">
      <xdr:nvSpPr>
        <xdr:cNvPr id="406" name="円/楕円 405"/>
        <xdr:cNvSpPr/>
      </xdr:nvSpPr>
      <xdr:spPr>
        <a:xfrm>
          <a:off x="14351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5351</xdr:rowOff>
    </xdr:from>
    <xdr:ext cx="762000" cy="259045"/>
    <xdr:sp macro="" textlink="">
      <xdr:nvSpPr>
        <xdr:cNvPr id="407" name="テキスト ボックス 406"/>
        <xdr:cNvSpPr txBox="1"/>
      </xdr:nvSpPr>
      <xdr:spPr>
        <a:xfrm>
          <a:off x="14020800" y="737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408" name="円/楕円 407"/>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409" name="テキスト ボックス 408"/>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中学校改築、保育園建設事業など大規模事業が続き、今後図書館建設事業が控えているため、新規の地方債発行が見込まれる。</a:t>
          </a:r>
          <a:endParaRPr lang="ja-JP" altLang="ja-JP" sz="1400">
            <a:effectLst/>
          </a:endParaRPr>
        </a:p>
        <a:p>
          <a:r>
            <a:rPr kumimoji="1" lang="ja-JP" altLang="ja-JP" sz="1100">
              <a:solidFill>
                <a:schemeClr val="dk1"/>
              </a:solidFill>
              <a:effectLst/>
              <a:latin typeface="+mn-lt"/>
              <a:ea typeface="+mn-ea"/>
              <a:cs typeface="+mn-cs"/>
            </a:rPr>
            <a:t>　事業実施の時期や規模等適切な検討を行い、将来負担の削減に努める。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169460</xdr:rowOff>
    </xdr:from>
    <xdr:to>
      <xdr:col>24</xdr:col>
      <xdr:colOff>558800</xdr:colOff>
      <xdr:row>19</xdr:row>
      <xdr:rowOff>27644</xdr:rowOff>
    </xdr:to>
    <xdr:cxnSp macro="">
      <xdr:nvCxnSpPr>
        <xdr:cNvPr id="443" name="直線コネクタ 442"/>
        <xdr:cNvCxnSpPr/>
      </xdr:nvCxnSpPr>
      <xdr:spPr>
        <a:xfrm>
          <a:off x="16179800" y="308411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169460</xdr:rowOff>
    </xdr:from>
    <xdr:to>
      <xdr:col>23</xdr:col>
      <xdr:colOff>406400</xdr:colOff>
      <xdr:row>19</xdr:row>
      <xdr:rowOff>43730</xdr:rowOff>
    </xdr:to>
    <xdr:cxnSp macro="">
      <xdr:nvCxnSpPr>
        <xdr:cNvPr id="446" name="直線コネクタ 445"/>
        <xdr:cNvCxnSpPr/>
      </xdr:nvCxnSpPr>
      <xdr:spPr>
        <a:xfrm flipV="1">
          <a:off x="15290800" y="30841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87418</xdr:rowOff>
    </xdr:from>
    <xdr:to>
      <xdr:col>22</xdr:col>
      <xdr:colOff>203200</xdr:colOff>
      <xdr:row>19</xdr:row>
      <xdr:rowOff>43730</xdr:rowOff>
    </xdr:to>
    <xdr:cxnSp macro="">
      <xdr:nvCxnSpPr>
        <xdr:cNvPr id="449" name="直線コネクタ 448"/>
        <xdr:cNvCxnSpPr/>
      </xdr:nvCxnSpPr>
      <xdr:spPr>
        <a:xfrm>
          <a:off x="14401800" y="3002068"/>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50" name="フローチャート : 判断 449"/>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51" name="テキスト ボックス 450"/>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87418</xdr:rowOff>
    </xdr:from>
    <xdr:to>
      <xdr:col>21</xdr:col>
      <xdr:colOff>0</xdr:colOff>
      <xdr:row>17</xdr:row>
      <xdr:rowOff>113961</xdr:rowOff>
    </xdr:to>
    <xdr:cxnSp macro="">
      <xdr:nvCxnSpPr>
        <xdr:cNvPr id="452" name="直線コネクタ 451"/>
        <xdr:cNvCxnSpPr/>
      </xdr:nvCxnSpPr>
      <xdr:spPr>
        <a:xfrm flipV="1">
          <a:off x="13512800" y="3002068"/>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3" name="フローチャート : 判断 452"/>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4" name="テキスト ボックス 453"/>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5" name="フローチャート : 判断 454"/>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6" name="テキスト ボックス 455"/>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148294</xdr:rowOff>
    </xdr:from>
    <xdr:to>
      <xdr:col>24</xdr:col>
      <xdr:colOff>609600</xdr:colOff>
      <xdr:row>19</xdr:row>
      <xdr:rowOff>78444</xdr:rowOff>
    </xdr:to>
    <xdr:sp macro="" textlink="">
      <xdr:nvSpPr>
        <xdr:cNvPr id="462" name="円/楕円 461"/>
        <xdr:cNvSpPr/>
      </xdr:nvSpPr>
      <xdr:spPr>
        <a:xfrm>
          <a:off x="16967200" y="32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120371</xdr:rowOff>
    </xdr:from>
    <xdr:ext cx="762000" cy="259045"/>
    <xdr:sp macro="" textlink="">
      <xdr:nvSpPr>
        <xdr:cNvPr id="463" name="将来負担の状況該当値テキスト"/>
        <xdr:cNvSpPr txBox="1"/>
      </xdr:nvSpPr>
      <xdr:spPr>
        <a:xfrm>
          <a:off x="17106900" y="320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118660</xdr:rowOff>
    </xdr:from>
    <xdr:to>
      <xdr:col>23</xdr:col>
      <xdr:colOff>457200</xdr:colOff>
      <xdr:row>18</xdr:row>
      <xdr:rowOff>48810</xdr:rowOff>
    </xdr:to>
    <xdr:sp macro="" textlink="">
      <xdr:nvSpPr>
        <xdr:cNvPr id="464" name="円/楕円 463"/>
        <xdr:cNvSpPr/>
      </xdr:nvSpPr>
      <xdr:spPr>
        <a:xfrm>
          <a:off x="16129000" y="30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33587</xdr:rowOff>
    </xdr:from>
    <xdr:ext cx="736600" cy="259045"/>
    <xdr:sp macro="" textlink="">
      <xdr:nvSpPr>
        <xdr:cNvPr id="465" name="テキスト ボックス 464"/>
        <xdr:cNvSpPr txBox="1"/>
      </xdr:nvSpPr>
      <xdr:spPr>
        <a:xfrm>
          <a:off x="15798800" y="311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164380</xdr:rowOff>
    </xdr:from>
    <xdr:to>
      <xdr:col>22</xdr:col>
      <xdr:colOff>254000</xdr:colOff>
      <xdr:row>19</xdr:row>
      <xdr:rowOff>94530</xdr:rowOff>
    </xdr:to>
    <xdr:sp macro="" textlink="">
      <xdr:nvSpPr>
        <xdr:cNvPr id="466" name="円/楕円 465"/>
        <xdr:cNvSpPr/>
      </xdr:nvSpPr>
      <xdr:spPr>
        <a:xfrm>
          <a:off x="15240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79307</xdr:rowOff>
    </xdr:from>
    <xdr:ext cx="762000" cy="259045"/>
    <xdr:sp macro="" textlink="">
      <xdr:nvSpPr>
        <xdr:cNvPr id="467" name="テキスト ボックス 466"/>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36618</xdr:rowOff>
    </xdr:from>
    <xdr:to>
      <xdr:col>21</xdr:col>
      <xdr:colOff>50800</xdr:colOff>
      <xdr:row>17</xdr:row>
      <xdr:rowOff>138218</xdr:rowOff>
    </xdr:to>
    <xdr:sp macro="" textlink="">
      <xdr:nvSpPr>
        <xdr:cNvPr id="468" name="円/楕円 467"/>
        <xdr:cNvSpPr/>
      </xdr:nvSpPr>
      <xdr:spPr>
        <a:xfrm>
          <a:off x="14351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122995</xdr:rowOff>
    </xdr:from>
    <xdr:ext cx="762000" cy="259045"/>
    <xdr:sp macro="" textlink="">
      <xdr:nvSpPr>
        <xdr:cNvPr id="469" name="テキスト ボックス 468"/>
        <xdr:cNvSpPr txBox="1"/>
      </xdr:nvSpPr>
      <xdr:spPr>
        <a:xfrm>
          <a:off x="14020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63161</xdr:rowOff>
    </xdr:from>
    <xdr:to>
      <xdr:col>19</xdr:col>
      <xdr:colOff>533400</xdr:colOff>
      <xdr:row>17</xdr:row>
      <xdr:rowOff>164761</xdr:rowOff>
    </xdr:to>
    <xdr:sp macro="" textlink="">
      <xdr:nvSpPr>
        <xdr:cNvPr id="470" name="円/楕円 469"/>
        <xdr:cNvSpPr/>
      </xdr:nvSpPr>
      <xdr:spPr>
        <a:xfrm>
          <a:off x="13462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149538</xdr:rowOff>
    </xdr:from>
    <xdr:ext cx="762000" cy="259045"/>
    <xdr:sp macro="" textlink="">
      <xdr:nvSpPr>
        <xdr:cNvPr id="471" name="テキスト ボックス 470"/>
        <xdr:cNvSpPr txBox="1"/>
      </xdr:nvSpPr>
      <xdr:spPr>
        <a:xfrm>
          <a:off x="13131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鳥取県智頭町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7,398
7,348
224.70
6,904,829
6,603,894
282,307
3,470,573
7,381,454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113.7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特別職の給与カット</a:t>
          </a:r>
          <a:r>
            <a:rPr kumimoji="1" lang="ja-JP" altLang="en-US" sz="1100">
              <a:solidFill>
                <a:schemeClr val="dk1"/>
              </a:solidFill>
              <a:effectLst/>
              <a:latin typeface="+mn-lt"/>
              <a:ea typeface="+mn-ea"/>
              <a:cs typeface="+mn-cs"/>
            </a:rPr>
            <a:t>に加え、退職者及び新規職員の採用増</a:t>
          </a:r>
          <a:r>
            <a:rPr kumimoji="1" lang="ja-JP" altLang="ja-JP" sz="1100">
              <a:solidFill>
                <a:schemeClr val="dk1"/>
              </a:solidFill>
              <a:effectLst/>
              <a:latin typeface="+mn-lt"/>
              <a:ea typeface="+mn-ea"/>
              <a:cs typeface="+mn-cs"/>
            </a:rPr>
            <a:t>により、人件費</a:t>
          </a:r>
          <a:r>
            <a:rPr kumimoji="1" lang="ja-JP" altLang="en-US" sz="1100">
              <a:solidFill>
                <a:schemeClr val="dk1"/>
              </a:solidFill>
              <a:effectLst/>
              <a:latin typeface="+mn-lt"/>
              <a:ea typeface="+mn-ea"/>
              <a:cs typeface="+mn-cs"/>
            </a:rPr>
            <a:t>の減少が続いていたが、経験年数階層の上昇により人件費が増となった。今後も人件費抑制のため、</a:t>
          </a:r>
          <a:r>
            <a:rPr kumimoji="1" lang="ja-JP" altLang="ja-JP" sz="1100">
              <a:solidFill>
                <a:schemeClr val="dk1"/>
              </a:solidFill>
              <a:effectLst/>
              <a:latin typeface="+mn-lt"/>
              <a:ea typeface="+mn-ea"/>
              <a:cs typeface="+mn-cs"/>
            </a:rPr>
            <a:t>職員採用の計画的な実施を進めていく。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36</xdr:row>
      <xdr:rowOff>43180</xdr:rowOff>
    </xdr:to>
    <xdr:cxnSp macro="">
      <xdr:nvCxnSpPr>
        <xdr:cNvPr id="66" name="直線コネクタ 65"/>
        <xdr:cNvCxnSpPr/>
      </xdr:nvCxnSpPr>
      <xdr:spPr>
        <a:xfrm>
          <a:off x="3987800" y="6123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35</xdr:row>
      <xdr:rowOff>168910</xdr:rowOff>
    </xdr:to>
    <xdr:cxnSp macro="">
      <xdr:nvCxnSpPr>
        <xdr:cNvPr id="69" name="直線コネクタ 68"/>
        <xdr:cNvCxnSpPr/>
      </xdr:nvCxnSpPr>
      <xdr:spPr>
        <a:xfrm flipV="1">
          <a:off x="3098800" y="612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71" name="テキスト ボックス 70"/>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168910</xdr:rowOff>
    </xdr:from>
    <xdr:to>
      <xdr:col>4</xdr:col>
      <xdr:colOff>346075</xdr:colOff>
      <xdr:row>36</xdr:row>
      <xdr:rowOff>27940</xdr:rowOff>
    </xdr:to>
    <xdr:cxnSp macro="">
      <xdr:nvCxnSpPr>
        <xdr:cNvPr id="72" name="直線コネクタ 71"/>
        <xdr:cNvCxnSpPr/>
      </xdr:nvCxnSpPr>
      <xdr:spPr>
        <a:xfrm flipV="1">
          <a:off x="2209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4" name="テキスト ボックス 73"/>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27940</xdr:rowOff>
    </xdr:from>
    <xdr:to>
      <xdr:col>3</xdr:col>
      <xdr:colOff>142875</xdr:colOff>
      <xdr:row>36</xdr:row>
      <xdr:rowOff>35560</xdr:rowOff>
    </xdr:to>
    <xdr:cxnSp macro="">
      <xdr:nvCxnSpPr>
        <xdr:cNvPr id="75" name="直線コネクタ 74"/>
        <xdr:cNvCxnSpPr/>
      </xdr:nvCxnSpPr>
      <xdr:spPr>
        <a:xfrm flipV="1">
          <a:off x="1320800" y="6200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5" name="円/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9" name="円/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148590</xdr:rowOff>
    </xdr:from>
    <xdr:to>
      <xdr:col>3</xdr:col>
      <xdr:colOff>193675</xdr:colOff>
      <xdr:row>36</xdr:row>
      <xdr:rowOff>78740</xdr:rowOff>
    </xdr:to>
    <xdr:sp macro="" textlink="">
      <xdr:nvSpPr>
        <xdr:cNvPr id="91" name="円/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3" name="円/楕円 92"/>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4" name="テキスト ボックス 93"/>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除雪委託料</a:t>
          </a:r>
          <a:r>
            <a:rPr kumimoji="1" lang="ja-JP" altLang="ja-JP" sz="1100">
              <a:solidFill>
                <a:schemeClr val="dk1"/>
              </a:solidFill>
              <a:effectLst/>
              <a:latin typeface="+mn-lt"/>
              <a:ea typeface="+mn-ea"/>
              <a:cs typeface="+mn-cs"/>
            </a:rPr>
            <a:t>、臨時職員雇用の増により、類似団体平均を上回っている。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近年にない大雪に見舞われ、除雪委託料が増えたことは防ぎようがなかったが、</a:t>
          </a:r>
          <a:r>
            <a:rPr kumimoji="1" lang="ja-JP" altLang="ja-JP" sz="1100">
              <a:solidFill>
                <a:schemeClr val="dk1"/>
              </a:solidFill>
              <a:effectLst/>
              <a:latin typeface="+mn-lt"/>
              <a:ea typeface="+mn-ea"/>
              <a:cs typeface="+mn-cs"/>
            </a:rPr>
            <a:t>臨時職員の適正な配置を検討することにより、物件費削減に努める。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97609</xdr:rowOff>
    </xdr:from>
    <xdr:to>
      <xdr:col>24</xdr:col>
      <xdr:colOff>31750</xdr:colOff>
      <xdr:row>16</xdr:row>
      <xdr:rowOff>143329</xdr:rowOff>
    </xdr:to>
    <xdr:cxnSp macro="">
      <xdr:nvCxnSpPr>
        <xdr:cNvPr id="129" name="直線コネクタ 128"/>
        <xdr:cNvCxnSpPr/>
      </xdr:nvCxnSpPr>
      <xdr:spPr>
        <a:xfrm>
          <a:off x="15671800" y="284080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32294</xdr:rowOff>
    </xdr:from>
    <xdr:to>
      <xdr:col>22</xdr:col>
      <xdr:colOff>565150</xdr:colOff>
      <xdr:row>16</xdr:row>
      <xdr:rowOff>97609</xdr:rowOff>
    </xdr:to>
    <xdr:cxnSp macro="">
      <xdr:nvCxnSpPr>
        <xdr:cNvPr id="132" name="直線コネクタ 131"/>
        <xdr:cNvCxnSpPr/>
      </xdr:nvCxnSpPr>
      <xdr:spPr>
        <a:xfrm>
          <a:off x="14782800" y="277549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32294</xdr:rowOff>
    </xdr:from>
    <xdr:to>
      <xdr:col>21</xdr:col>
      <xdr:colOff>361950</xdr:colOff>
      <xdr:row>16</xdr:row>
      <xdr:rowOff>38826</xdr:rowOff>
    </xdr:to>
    <xdr:cxnSp macro="">
      <xdr:nvCxnSpPr>
        <xdr:cNvPr id="135" name="直線コネクタ 134"/>
        <xdr:cNvCxnSpPr/>
      </xdr:nvCxnSpPr>
      <xdr:spPr>
        <a:xfrm flipV="1">
          <a:off x="13893800" y="27754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38826</xdr:rowOff>
    </xdr:to>
    <xdr:cxnSp macro="">
      <xdr:nvCxnSpPr>
        <xdr:cNvPr id="138" name="直線コネクタ 137"/>
        <xdr:cNvCxnSpPr/>
      </xdr:nvCxnSpPr>
      <xdr:spPr>
        <a:xfrm>
          <a:off x="13004800" y="2755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2" name="テキスト ボックス 141"/>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8" name="円/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64606</xdr:rowOff>
    </xdr:from>
    <xdr:ext cx="762000" cy="259045"/>
    <xdr:sp macro="" textlink="">
      <xdr:nvSpPr>
        <xdr:cNvPr id="149" name="物件費該当値テキスト"/>
        <xdr:cNvSpPr txBox="1"/>
      </xdr:nvSpPr>
      <xdr:spPr>
        <a:xfrm>
          <a:off x="16598900" y="28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46809</xdr:rowOff>
    </xdr:from>
    <xdr:to>
      <xdr:col>22</xdr:col>
      <xdr:colOff>615950</xdr:colOff>
      <xdr:row>16</xdr:row>
      <xdr:rowOff>148409</xdr:rowOff>
    </xdr:to>
    <xdr:sp macro="" textlink="">
      <xdr:nvSpPr>
        <xdr:cNvPr id="150" name="円/楕円 149"/>
        <xdr:cNvSpPr/>
      </xdr:nvSpPr>
      <xdr:spPr>
        <a:xfrm>
          <a:off x="156210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133186</xdr:rowOff>
    </xdr:from>
    <xdr:ext cx="736600" cy="259045"/>
    <xdr:sp macro="" textlink="">
      <xdr:nvSpPr>
        <xdr:cNvPr id="151" name="テキスト ボックス 150"/>
        <xdr:cNvSpPr txBox="1"/>
      </xdr:nvSpPr>
      <xdr:spPr>
        <a:xfrm>
          <a:off x="15290800" y="287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152944</xdr:rowOff>
    </xdr:from>
    <xdr:to>
      <xdr:col>21</xdr:col>
      <xdr:colOff>412750</xdr:colOff>
      <xdr:row>16</xdr:row>
      <xdr:rowOff>83094</xdr:rowOff>
    </xdr:to>
    <xdr:sp macro="" textlink="">
      <xdr:nvSpPr>
        <xdr:cNvPr id="152" name="円/楕円 151"/>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67871</xdr:rowOff>
    </xdr:from>
    <xdr:ext cx="762000" cy="259045"/>
    <xdr:sp macro="" textlink="">
      <xdr:nvSpPr>
        <xdr:cNvPr id="153" name="テキスト ボックス 152"/>
        <xdr:cNvSpPr txBox="1"/>
      </xdr:nvSpPr>
      <xdr:spPr>
        <a:xfrm>
          <a:off x="14401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159476</xdr:rowOff>
    </xdr:from>
    <xdr:to>
      <xdr:col>20</xdr:col>
      <xdr:colOff>209550</xdr:colOff>
      <xdr:row>16</xdr:row>
      <xdr:rowOff>89626</xdr:rowOff>
    </xdr:to>
    <xdr:sp macro="" textlink="">
      <xdr:nvSpPr>
        <xdr:cNvPr id="154" name="円/楕円 153"/>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74403</xdr:rowOff>
    </xdr:from>
    <xdr:ext cx="762000" cy="259045"/>
    <xdr:sp macro="" textlink="">
      <xdr:nvSpPr>
        <xdr:cNvPr id="155" name="テキスト ボックス 154"/>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57" name="テキスト ボックス 15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福祉事務所設置により類似団体平均を大きく上回っている。今後も増加が見込まれるため、適切な事業運営に努める。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88900</xdr:rowOff>
    </xdr:to>
    <xdr:cxnSp macro="">
      <xdr:nvCxnSpPr>
        <xdr:cNvPr id="190" name="直線コネクタ 189"/>
        <xdr:cNvCxnSpPr/>
      </xdr:nvCxnSpPr>
      <xdr:spPr>
        <a:xfrm>
          <a:off x="3987800" y="9747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146050</xdr:rowOff>
    </xdr:from>
    <xdr:to>
      <xdr:col>5</xdr:col>
      <xdr:colOff>549275</xdr:colOff>
      <xdr:row>57</xdr:row>
      <xdr:rowOff>12700</xdr:rowOff>
    </xdr:to>
    <xdr:cxnSp macro="">
      <xdr:nvCxnSpPr>
        <xdr:cNvPr id="193" name="直線コネクタ 192"/>
        <xdr:cNvCxnSpPr/>
      </xdr:nvCxnSpPr>
      <xdr:spPr>
        <a:xfrm flipV="1">
          <a:off x="3098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57</xdr:row>
      <xdr:rowOff>12700</xdr:rowOff>
    </xdr:to>
    <xdr:cxnSp macro="">
      <xdr:nvCxnSpPr>
        <xdr:cNvPr id="196" name="直線コネクタ 195"/>
        <xdr:cNvCxnSpPr/>
      </xdr:nvCxnSpPr>
      <xdr:spPr>
        <a:xfrm>
          <a:off x="2209800" y="9690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165100</xdr:rowOff>
    </xdr:to>
    <xdr:cxnSp macro="">
      <xdr:nvCxnSpPr>
        <xdr:cNvPr id="199" name="直線コネクタ 198"/>
        <xdr:cNvCxnSpPr/>
      </xdr:nvCxnSpPr>
      <xdr:spPr>
        <a:xfrm flipV="1">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9" name="円/楕円 208"/>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10"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11" name="円/楕円 210"/>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12" name="テキスト ボックス 211"/>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133350</xdr:rowOff>
    </xdr:from>
    <xdr:to>
      <xdr:col>4</xdr:col>
      <xdr:colOff>396875</xdr:colOff>
      <xdr:row>57</xdr:row>
      <xdr:rowOff>63500</xdr:rowOff>
    </xdr:to>
    <xdr:sp macro="" textlink="">
      <xdr:nvSpPr>
        <xdr:cNvPr id="213" name="円/楕円 212"/>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48277</xdr:rowOff>
    </xdr:from>
    <xdr:ext cx="762000" cy="259045"/>
    <xdr:sp macro="" textlink="">
      <xdr:nvSpPr>
        <xdr:cNvPr id="214" name="テキスト ボックス 213"/>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114300</xdr:rowOff>
    </xdr:from>
    <xdr:to>
      <xdr:col>1</xdr:col>
      <xdr:colOff>676275</xdr:colOff>
      <xdr:row>57</xdr:row>
      <xdr:rowOff>44450</xdr:rowOff>
    </xdr:to>
    <xdr:sp macro="" textlink="">
      <xdr:nvSpPr>
        <xdr:cNvPr id="217" name="円/楕円 216"/>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29227</xdr:rowOff>
    </xdr:from>
    <xdr:ext cx="762000" cy="259045"/>
    <xdr:sp macro="" textlink="">
      <xdr:nvSpPr>
        <xdr:cNvPr id="218" name="テキスト ボックス 217"/>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保育園建設事業等により昨年に比べ大きく</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引き続き経費削減に努める。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35560</xdr:rowOff>
    </xdr:to>
    <xdr:cxnSp macro="">
      <xdr:nvCxnSpPr>
        <xdr:cNvPr id="243" name="直線コネクタ 242"/>
        <xdr:cNvCxnSpPr/>
      </xdr:nvCxnSpPr>
      <xdr:spPr>
        <a:xfrm flipV="1">
          <a:off x="16510000" y="9472168"/>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4"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45" name="直線コネクタ 244"/>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129286</xdr:rowOff>
    </xdr:from>
    <xdr:to>
      <xdr:col>24</xdr:col>
      <xdr:colOff>31750</xdr:colOff>
      <xdr:row>59</xdr:row>
      <xdr:rowOff>14986</xdr:rowOff>
    </xdr:to>
    <xdr:cxnSp macro="">
      <xdr:nvCxnSpPr>
        <xdr:cNvPr id="248" name="直線コネクタ 247"/>
        <xdr:cNvCxnSpPr/>
      </xdr:nvCxnSpPr>
      <xdr:spPr>
        <a:xfrm>
          <a:off x="15671800" y="990193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17289</xdr:rowOff>
    </xdr:from>
    <xdr:ext cx="762000" cy="259045"/>
    <xdr:sp macro="" textlink="">
      <xdr:nvSpPr>
        <xdr:cNvPr id="249" name="その他平均値テキスト"/>
        <xdr:cNvSpPr txBox="1"/>
      </xdr:nvSpPr>
      <xdr:spPr>
        <a:xfrm>
          <a:off x="16598900" y="9618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136144</xdr:rowOff>
    </xdr:from>
    <xdr:to>
      <xdr:col>22</xdr:col>
      <xdr:colOff>565150</xdr:colOff>
      <xdr:row>57</xdr:row>
      <xdr:rowOff>129286</xdr:rowOff>
    </xdr:to>
    <xdr:cxnSp macro="">
      <xdr:nvCxnSpPr>
        <xdr:cNvPr id="251" name="直線コネクタ 250"/>
        <xdr:cNvCxnSpPr/>
      </xdr:nvCxnSpPr>
      <xdr:spPr>
        <a:xfrm>
          <a:off x="14782800" y="97373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143002</xdr:rowOff>
    </xdr:from>
    <xdr:to>
      <xdr:col>21</xdr:col>
      <xdr:colOff>361950</xdr:colOff>
      <xdr:row>56</xdr:row>
      <xdr:rowOff>136144</xdr:rowOff>
    </xdr:to>
    <xdr:cxnSp macro="">
      <xdr:nvCxnSpPr>
        <xdr:cNvPr id="254" name="直線コネクタ 253"/>
        <xdr:cNvCxnSpPr/>
      </xdr:nvCxnSpPr>
      <xdr:spPr>
        <a:xfrm>
          <a:off x="13893800" y="957275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5" name="フローチャート : 判断 254"/>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6" name="テキスト ボックス 255"/>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85852</xdr:rowOff>
    </xdr:from>
    <xdr:to>
      <xdr:col>20</xdr:col>
      <xdr:colOff>158750</xdr:colOff>
      <xdr:row>55</xdr:row>
      <xdr:rowOff>143002</xdr:rowOff>
    </xdr:to>
    <xdr:cxnSp macro="">
      <xdr:nvCxnSpPr>
        <xdr:cNvPr id="257" name="直線コネクタ 256"/>
        <xdr:cNvCxnSpPr/>
      </xdr:nvCxnSpPr>
      <xdr:spPr>
        <a:xfrm>
          <a:off x="13004800" y="9344152"/>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1" name="テキスト ボックス 26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135636</xdr:rowOff>
    </xdr:from>
    <xdr:to>
      <xdr:col>24</xdr:col>
      <xdr:colOff>82550</xdr:colOff>
      <xdr:row>59</xdr:row>
      <xdr:rowOff>65786</xdr:rowOff>
    </xdr:to>
    <xdr:sp macro="" textlink="">
      <xdr:nvSpPr>
        <xdr:cNvPr id="267" name="円/楕円 266"/>
        <xdr:cNvSpPr/>
      </xdr:nvSpPr>
      <xdr:spPr>
        <a:xfrm>
          <a:off x="16459200" y="100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107713</xdr:rowOff>
    </xdr:from>
    <xdr:ext cx="762000" cy="259045"/>
    <xdr:sp macro="" textlink="">
      <xdr:nvSpPr>
        <xdr:cNvPr id="268" name="その他該当値テキスト"/>
        <xdr:cNvSpPr txBox="1"/>
      </xdr:nvSpPr>
      <xdr:spPr>
        <a:xfrm>
          <a:off x="165989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78486</xdr:rowOff>
    </xdr:from>
    <xdr:to>
      <xdr:col>22</xdr:col>
      <xdr:colOff>615950</xdr:colOff>
      <xdr:row>58</xdr:row>
      <xdr:rowOff>8636</xdr:rowOff>
    </xdr:to>
    <xdr:sp macro="" textlink="">
      <xdr:nvSpPr>
        <xdr:cNvPr id="269" name="円/楕円 268"/>
        <xdr:cNvSpPr/>
      </xdr:nvSpPr>
      <xdr:spPr>
        <a:xfrm>
          <a:off x="15621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164863</xdr:rowOff>
    </xdr:from>
    <xdr:ext cx="736600" cy="259045"/>
    <xdr:sp macro="" textlink="">
      <xdr:nvSpPr>
        <xdr:cNvPr id="270" name="テキスト ボックス 269"/>
        <xdr:cNvSpPr txBox="1"/>
      </xdr:nvSpPr>
      <xdr:spPr>
        <a:xfrm>
          <a:off x="15290800" y="993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85344</xdr:rowOff>
    </xdr:from>
    <xdr:to>
      <xdr:col>21</xdr:col>
      <xdr:colOff>412750</xdr:colOff>
      <xdr:row>57</xdr:row>
      <xdr:rowOff>15494</xdr:rowOff>
    </xdr:to>
    <xdr:sp macro="" textlink="">
      <xdr:nvSpPr>
        <xdr:cNvPr id="271" name="円/楕円 270"/>
        <xdr:cNvSpPr/>
      </xdr:nvSpPr>
      <xdr:spPr>
        <a:xfrm>
          <a:off x="14732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72" name="テキスト ボックス 27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92202</xdr:rowOff>
    </xdr:from>
    <xdr:to>
      <xdr:col>20</xdr:col>
      <xdr:colOff>209550</xdr:colOff>
      <xdr:row>56</xdr:row>
      <xdr:rowOff>22352</xdr:rowOff>
    </xdr:to>
    <xdr:sp macro="" textlink="">
      <xdr:nvSpPr>
        <xdr:cNvPr id="273" name="円/楕円 272"/>
        <xdr:cNvSpPr/>
      </xdr:nvSpPr>
      <xdr:spPr>
        <a:xfrm>
          <a:off x="13843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32529</xdr:rowOff>
    </xdr:from>
    <xdr:ext cx="762000" cy="259045"/>
    <xdr:sp macro="" textlink="">
      <xdr:nvSpPr>
        <xdr:cNvPr id="274" name="テキスト ボックス 273"/>
        <xdr:cNvSpPr txBox="1"/>
      </xdr:nvSpPr>
      <xdr:spPr>
        <a:xfrm>
          <a:off x="13512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35052</xdr:rowOff>
    </xdr:from>
    <xdr:to>
      <xdr:col>19</xdr:col>
      <xdr:colOff>6350</xdr:colOff>
      <xdr:row>54</xdr:row>
      <xdr:rowOff>136652</xdr:rowOff>
    </xdr:to>
    <xdr:sp macro="" textlink="">
      <xdr:nvSpPr>
        <xdr:cNvPr id="275" name="円/楕円 274"/>
        <xdr:cNvSpPr/>
      </xdr:nvSpPr>
      <xdr:spPr>
        <a:xfrm>
          <a:off x="12954000" y="929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146829</xdr:rowOff>
    </xdr:from>
    <xdr:ext cx="762000" cy="259045"/>
    <xdr:sp macro="" textlink="">
      <xdr:nvSpPr>
        <xdr:cNvPr id="276" name="テキスト ボックス 275"/>
        <xdr:cNvSpPr txBox="1"/>
      </xdr:nvSpPr>
      <xdr:spPr>
        <a:xfrm>
          <a:off x="12623800" y="906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昨年度と</a:t>
          </a:r>
          <a:r>
            <a:rPr kumimoji="1" lang="ja-JP" altLang="en-US" sz="1100">
              <a:solidFill>
                <a:schemeClr val="dk1"/>
              </a:solidFill>
              <a:effectLst/>
              <a:latin typeface="+mn-lt"/>
              <a:ea typeface="+mn-ea"/>
              <a:cs typeface="+mn-cs"/>
            </a:rPr>
            <a:t>比べ</a:t>
          </a:r>
          <a:r>
            <a:rPr kumimoji="1" lang="ja-JP" altLang="ja-JP" sz="1100">
              <a:solidFill>
                <a:schemeClr val="dk1"/>
              </a:solidFill>
              <a:effectLst/>
              <a:latin typeface="+mn-lt"/>
              <a:ea typeface="+mn-ea"/>
              <a:cs typeface="+mn-cs"/>
            </a:rPr>
            <a:t>減少している。要因は</a:t>
          </a:r>
          <a:r>
            <a:rPr kumimoji="1" lang="ja-JP" altLang="en-US" sz="1100">
              <a:solidFill>
                <a:schemeClr val="dk1"/>
              </a:solidFill>
              <a:effectLst/>
              <a:latin typeface="+mn-lt"/>
              <a:ea typeface="+mn-ea"/>
              <a:cs typeface="+mn-cs"/>
            </a:rPr>
            <a:t>智頭病院事業会計</a:t>
          </a:r>
          <a:r>
            <a:rPr kumimoji="1" lang="ja-JP" altLang="ja-JP" sz="1100">
              <a:solidFill>
                <a:schemeClr val="dk1"/>
              </a:solidFill>
              <a:effectLst/>
              <a:latin typeface="+mn-lt"/>
              <a:ea typeface="+mn-ea"/>
              <a:cs typeface="+mn-cs"/>
            </a:rPr>
            <a:t>への繰出金減少による。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補助事業の適正化を図り、見直し、廃止の検討を進め、事業費削減に努める。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1" name="直線コネクタ 300"/>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2"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3" name="直線コネクタ 302"/>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56134</xdr:rowOff>
    </xdr:to>
    <xdr:cxnSp macro="">
      <xdr:nvCxnSpPr>
        <xdr:cNvPr id="306" name="直線コネクタ 305"/>
        <xdr:cNvCxnSpPr/>
      </xdr:nvCxnSpPr>
      <xdr:spPr>
        <a:xfrm flipV="1">
          <a:off x="15671800" y="63540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8" name="フローチャート :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56134</xdr:rowOff>
    </xdr:to>
    <xdr:cxnSp macro="">
      <xdr:nvCxnSpPr>
        <xdr:cNvPr id="309" name="直線コネクタ 308"/>
        <xdr:cNvCxnSpPr/>
      </xdr:nvCxnSpPr>
      <xdr:spPr>
        <a:xfrm>
          <a:off x="14782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0" name="フローチャート : 判断 309"/>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11" name="テキスト ボックス 310"/>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101854</xdr:rowOff>
    </xdr:to>
    <xdr:cxnSp macro="">
      <xdr:nvCxnSpPr>
        <xdr:cNvPr id="312" name="直線コネクタ 311"/>
        <xdr:cNvCxnSpPr/>
      </xdr:nvCxnSpPr>
      <xdr:spPr>
        <a:xfrm flipV="1">
          <a:off x="13893800" y="63997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3" name="フローチャート : 判断 312"/>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4" name="テキスト ボックス 313"/>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37</xdr:row>
      <xdr:rowOff>101854</xdr:rowOff>
    </xdr:to>
    <xdr:cxnSp macro="">
      <xdr:nvCxnSpPr>
        <xdr:cNvPr id="315" name="直線コネクタ 314"/>
        <xdr:cNvCxnSpPr/>
      </xdr:nvCxnSpPr>
      <xdr:spPr>
        <a:xfrm>
          <a:off x="13004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6" name="フローチャート : 判断 315"/>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17" name="テキスト ボックス 316"/>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8" name="フローチャート :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5" name="円/楕円 324"/>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147591</xdr:rowOff>
    </xdr:from>
    <xdr:ext cx="762000" cy="259045"/>
    <xdr:sp macro="" textlink="">
      <xdr:nvSpPr>
        <xdr:cNvPr id="326" name="補助費等該当値テキスト"/>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7" name="円/楕円 326"/>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8" name="テキスト ボックス 327"/>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9" name="円/楕円 328"/>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0" name="テキスト ボックス 329"/>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1" name="円/楕円 330"/>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2" name="テキスト ボックス 331"/>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3" name="円/楕円 332"/>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4" name="テキスト ボックス 333"/>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減少傾向にあるが、今後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図書館建設事業等大規模事業実施に伴い、比率増加が見込まれる。普通建設事業の適切な選択及び集中化を行い、</a:t>
          </a:r>
          <a:r>
            <a:rPr kumimoji="1" lang="en-US" altLang="ja-JP" sz="1100">
              <a:solidFill>
                <a:schemeClr val="dk1"/>
              </a:solidFill>
              <a:effectLst/>
              <a:latin typeface="+mn-lt"/>
              <a:ea typeface="+mn-ea"/>
              <a:cs typeface="+mn-cs"/>
            </a:rPr>
            <a:t>PPP/PFI</a:t>
          </a:r>
          <a:r>
            <a:rPr kumimoji="1" lang="ja-JP" altLang="ja-JP" sz="1100">
              <a:solidFill>
                <a:schemeClr val="dk1"/>
              </a:solidFill>
              <a:effectLst/>
              <a:latin typeface="+mn-lt"/>
              <a:ea typeface="+mn-ea"/>
              <a:cs typeface="+mn-cs"/>
            </a:rPr>
            <a:t>など民間活力を使った公共施設利活用を検討し、起債に頼らない普通建設事業を推進していく。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59" name="直線コネクタ 358"/>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1" name="直線コネクタ 36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2"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3" name="直線コネクタ 362"/>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83565</xdr:rowOff>
    </xdr:to>
    <xdr:cxnSp macro="">
      <xdr:nvCxnSpPr>
        <xdr:cNvPr id="364" name="直線コネクタ 363"/>
        <xdr:cNvCxnSpPr/>
      </xdr:nvCxnSpPr>
      <xdr:spPr>
        <a:xfrm flipV="1">
          <a:off x="3987800" y="132212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6" name="フローチャート : 判断 36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101854</xdr:rowOff>
    </xdr:to>
    <xdr:cxnSp macro="">
      <xdr:nvCxnSpPr>
        <xdr:cNvPr id="367" name="直線コネクタ 366"/>
        <xdr:cNvCxnSpPr/>
      </xdr:nvCxnSpPr>
      <xdr:spPr>
        <a:xfrm flipV="1">
          <a:off x="3098800" y="132852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101854</xdr:rowOff>
    </xdr:from>
    <xdr:to>
      <xdr:col>4</xdr:col>
      <xdr:colOff>346075</xdr:colOff>
      <xdr:row>77</xdr:row>
      <xdr:rowOff>115570</xdr:rowOff>
    </xdr:to>
    <xdr:cxnSp macro="">
      <xdr:nvCxnSpPr>
        <xdr:cNvPr id="370" name="直線コネクタ 369"/>
        <xdr:cNvCxnSpPr/>
      </xdr:nvCxnSpPr>
      <xdr:spPr>
        <a:xfrm flipV="1">
          <a:off x="2209800" y="13303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1" name="フローチャート : 判断 370"/>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2" name="テキスト ボックス 371"/>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124713</xdr:rowOff>
    </xdr:to>
    <xdr:cxnSp macro="">
      <xdr:nvCxnSpPr>
        <xdr:cNvPr id="373" name="直線コネクタ 372"/>
        <xdr:cNvCxnSpPr/>
      </xdr:nvCxnSpPr>
      <xdr:spPr>
        <a:xfrm flipV="1">
          <a:off x="1320800" y="133172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4" name="フローチャート : 判断 373"/>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5" name="テキスト ボックス 374"/>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6" name="フローチャート : 判断 37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7" name="テキスト ボックス 376"/>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3" name="円/楕円 382"/>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4"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32765</xdr:rowOff>
    </xdr:from>
    <xdr:to>
      <xdr:col>5</xdr:col>
      <xdr:colOff>600075</xdr:colOff>
      <xdr:row>77</xdr:row>
      <xdr:rowOff>134365</xdr:rowOff>
    </xdr:to>
    <xdr:sp macro="" textlink="">
      <xdr:nvSpPr>
        <xdr:cNvPr id="385" name="円/楕円 384"/>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86" name="テキスト ボックス 385"/>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51054</xdr:rowOff>
    </xdr:from>
    <xdr:to>
      <xdr:col>4</xdr:col>
      <xdr:colOff>396875</xdr:colOff>
      <xdr:row>77</xdr:row>
      <xdr:rowOff>152654</xdr:rowOff>
    </xdr:to>
    <xdr:sp macro="" textlink="">
      <xdr:nvSpPr>
        <xdr:cNvPr id="387" name="円/楕円 386"/>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162831</xdr:rowOff>
    </xdr:from>
    <xdr:ext cx="762000" cy="259045"/>
    <xdr:sp macro="" textlink="">
      <xdr:nvSpPr>
        <xdr:cNvPr id="388" name="テキスト ボックス 387"/>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89" name="円/楕円 38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0" name="テキスト ボックス 38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91" name="円/楕円 390"/>
        <xdr:cNvSpPr/>
      </xdr:nvSpPr>
      <xdr:spPr>
        <a:xfrm>
          <a:off x="1270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92" name="テキスト ボックス 39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近年では中学校改築、保育園建設等が投資的経費増大の要因となった。今後は図書館建設事業が控えているが、それ以外の大規模事業は計画されていないので、</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程度になると予想される。</a:t>
          </a:r>
          <a:r>
            <a:rPr kumimoji="1" lang="ja-JP" altLang="ja-JP" sz="1100">
              <a:solidFill>
                <a:schemeClr val="dk1"/>
              </a:solidFill>
              <a:effectLst/>
              <a:latin typeface="+mn-lt"/>
              <a:ea typeface="+mn-ea"/>
              <a:cs typeface="+mn-cs"/>
            </a:rPr>
            <a:t>各費目で健全化を図り、普通会計の負担額抑制に努める。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18" name="直線コネクタ 417"/>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19"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0" name="直線コネクタ 419"/>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1"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2" name="直線コネクタ 421"/>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78</xdr:row>
      <xdr:rowOff>104139</xdr:rowOff>
    </xdr:to>
    <xdr:cxnSp macro="">
      <xdr:nvCxnSpPr>
        <xdr:cNvPr id="423" name="直線コネクタ 422"/>
        <xdr:cNvCxnSpPr/>
      </xdr:nvCxnSpPr>
      <xdr:spPr>
        <a:xfrm>
          <a:off x="15671800" y="13180061"/>
          <a:ext cx="8382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168165</xdr:rowOff>
    </xdr:from>
    <xdr:ext cx="762000" cy="259045"/>
    <xdr:sp macro="" textlink="">
      <xdr:nvSpPr>
        <xdr:cNvPr id="424" name="公債費以外平均値テキスト"/>
        <xdr:cNvSpPr txBox="1"/>
      </xdr:nvSpPr>
      <xdr:spPr>
        <a:xfrm>
          <a:off x="16598900" y="1285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5" name="フローチャート : 判断 424"/>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147574</xdr:rowOff>
    </xdr:from>
    <xdr:to>
      <xdr:col>22</xdr:col>
      <xdr:colOff>565150</xdr:colOff>
      <xdr:row>76</xdr:row>
      <xdr:rowOff>149861</xdr:rowOff>
    </xdr:to>
    <xdr:cxnSp macro="">
      <xdr:nvCxnSpPr>
        <xdr:cNvPr id="426" name="直線コネクタ 425"/>
        <xdr:cNvCxnSpPr/>
      </xdr:nvCxnSpPr>
      <xdr:spPr>
        <a:xfrm>
          <a:off x="14782800" y="13006324"/>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27" name="フローチャート : 判断 426"/>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28" name="テキスト ボックス 427"/>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28702</xdr:rowOff>
    </xdr:from>
    <xdr:to>
      <xdr:col>21</xdr:col>
      <xdr:colOff>361950</xdr:colOff>
      <xdr:row>75</xdr:row>
      <xdr:rowOff>147574</xdr:rowOff>
    </xdr:to>
    <xdr:cxnSp macro="">
      <xdr:nvCxnSpPr>
        <xdr:cNvPr id="429" name="直線コネクタ 428"/>
        <xdr:cNvCxnSpPr/>
      </xdr:nvCxnSpPr>
      <xdr:spPr>
        <a:xfrm>
          <a:off x="13893800" y="1288745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0" name="フローチャート : 判断 429"/>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31" name="テキスト ボックス 430"/>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115570</xdr:rowOff>
    </xdr:from>
    <xdr:to>
      <xdr:col>20</xdr:col>
      <xdr:colOff>158750</xdr:colOff>
      <xdr:row>75</xdr:row>
      <xdr:rowOff>28702</xdr:rowOff>
    </xdr:to>
    <xdr:cxnSp macro="">
      <xdr:nvCxnSpPr>
        <xdr:cNvPr id="432" name="直線コネクタ 431"/>
        <xdr:cNvCxnSpPr/>
      </xdr:nvCxnSpPr>
      <xdr:spPr>
        <a:xfrm>
          <a:off x="13004800" y="12631420"/>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3" name="フローチャート : 判断 432"/>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80535</xdr:rowOff>
    </xdr:from>
    <xdr:ext cx="762000" cy="259045"/>
    <xdr:sp macro="" textlink="">
      <xdr:nvSpPr>
        <xdr:cNvPr id="434" name="テキスト ボックス 433"/>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5" name="フローチャート : 判断 434"/>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6" name="テキスト ボックス 435"/>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42" name="円/楕円 441"/>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43"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99061</xdr:rowOff>
    </xdr:from>
    <xdr:to>
      <xdr:col>22</xdr:col>
      <xdr:colOff>615950</xdr:colOff>
      <xdr:row>77</xdr:row>
      <xdr:rowOff>29211</xdr:rowOff>
    </xdr:to>
    <xdr:sp macro="" textlink="">
      <xdr:nvSpPr>
        <xdr:cNvPr id="444" name="円/楕円 443"/>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13988</xdr:rowOff>
    </xdr:from>
    <xdr:ext cx="736600" cy="259045"/>
    <xdr:sp macro="" textlink="">
      <xdr:nvSpPr>
        <xdr:cNvPr id="445" name="テキスト ボックス 444"/>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96774</xdr:rowOff>
    </xdr:from>
    <xdr:to>
      <xdr:col>21</xdr:col>
      <xdr:colOff>412750</xdr:colOff>
      <xdr:row>76</xdr:row>
      <xdr:rowOff>26924</xdr:rowOff>
    </xdr:to>
    <xdr:sp macro="" textlink="">
      <xdr:nvSpPr>
        <xdr:cNvPr id="446" name="円/楕円 445"/>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11701</xdr:rowOff>
    </xdr:from>
    <xdr:ext cx="762000" cy="259045"/>
    <xdr:sp macro="" textlink="">
      <xdr:nvSpPr>
        <xdr:cNvPr id="447" name="テキスト ボックス 446"/>
        <xdr:cNvSpPr txBox="1"/>
      </xdr:nvSpPr>
      <xdr:spPr>
        <a:xfrm>
          <a:off x="14401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149352</xdr:rowOff>
    </xdr:from>
    <xdr:to>
      <xdr:col>20</xdr:col>
      <xdr:colOff>209550</xdr:colOff>
      <xdr:row>75</xdr:row>
      <xdr:rowOff>79502</xdr:rowOff>
    </xdr:to>
    <xdr:sp macro="" textlink="">
      <xdr:nvSpPr>
        <xdr:cNvPr id="448" name="円/楕円 447"/>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64279</xdr:rowOff>
    </xdr:from>
    <xdr:ext cx="762000" cy="259045"/>
    <xdr:sp macro="" textlink="">
      <xdr:nvSpPr>
        <xdr:cNvPr id="449" name="テキスト ボックス 448"/>
        <xdr:cNvSpPr txBox="1"/>
      </xdr:nvSpPr>
      <xdr:spPr>
        <a:xfrm>
          <a:off x="13512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64770</xdr:rowOff>
    </xdr:from>
    <xdr:to>
      <xdr:col>19</xdr:col>
      <xdr:colOff>6350</xdr:colOff>
      <xdr:row>73</xdr:row>
      <xdr:rowOff>166370</xdr:rowOff>
    </xdr:to>
    <xdr:sp macro="" textlink="">
      <xdr:nvSpPr>
        <xdr:cNvPr id="450" name="円/楕円 449"/>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5097</xdr:rowOff>
    </xdr:from>
    <xdr:ext cx="762000" cy="259045"/>
    <xdr:sp macro="" textlink="">
      <xdr:nvSpPr>
        <xdr:cNvPr id="451" name="テキスト ボックス 450"/>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鳥取県智頭町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170730</xdr:rowOff>
    </xdr:from>
    <xdr:to>
      <xdr:col>4</xdr:col>
      <xdr:colOff>1117600</xdr:colOff>
      <xdr:row>17</xdr:row>
      <xdr:rowOff>26904</xdr:rowOff>
    </xdr:to>
    <xdr:cxnSp macro="">
      <xdr:nvCxnSpPr>
        <xdr:cNvPr id="48" name="直線コネクタ 47"/>
        <xdr:cNvCxnSpPr/>
      </xdr:nvCxnSpPr>
      <xdr:spPr bwMode="auto">
        <a:xfrm flipV="1">
          <a:off x="5003800" y="2961555"/>
          <a:ext cx="647700" cy="2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26904</xdr:rowOff>
    </xdr:from>
    <xdr:to>
      <xdr:col>4</xdr:col>
      <xdr:colOff>469900</xdr:colOff>
      <xdr:row>17</xdr:row>
      <xdr:rowOff>38032</xdr:rowOff>
    </xdr:to>
    <xdr:cxnSp macro="">
      <xdr:nvCxnSpPr>
        <xdr:cNvPr id="51" name="直線コネクタ 50"/>
        <xdr:cNvCxnSpPr/>
      </xdr:nvCxnSpPr>
      <xdr:spPr bwMode="auto">
        <a:xfrm flipV="1">
          <a:off x="4305300" y="2989179"/>
          <a:ext cx="698500" cy="11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38032</xdr:rowOff>
    </xdr:from>
    <xdr:to>
      <xdr:col>3</xdr:col>
      <xdr:colOff>904875</xdr:colOff>
      <xdr:row>17</xdr:row>
      <xdr:rowOff>57344</xdr:rowOff>
    </xdr:to>
    <xdr:cxnSp macro="">
      <xdr:nvCxnSpPr>
        <xdr:cNvPr id="54" name="直線コネクタ 53"/>
        <xdr:cNvCxnSpPr/>
      </xdr:nvCxnSpPr>
      <xdr:spPr bwMode="auto">
        <a:xfrm flipV="1">
          <a:off x="3606800" y="3000307"/>
          <a:ext cx="698500" cy="1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94448</xdr:rowOff>
    </xdr:from>
    <xdr:ext cx="762000" cy="259045"/>
    <xdr:sp macro="" textlink="">
      <xdr:nvSpPr>
        <xdr:cNvPr id="56" name="テキスト ボックス 55"/>
        <xdr:cNvSpPr txBox="1"/>
      </xdr:nvSpPr>
      <xdr:spPr>
        <a:xfrm>
          <a:off x="3924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57344</xdr:rowOff>
    </xdr:from>
    <xdr:to>
      <xdr:col>3</xdr:col>
      <xdr:colOff>206375</xdr:colOff>
      <xdr:row>17</xdr:row>
      <xdr:rowOff>79911</xdr:rowOff>
    </xdr:to>
    <xdr:cxnSp macro="">
      <xdr:nvCxnSpPr>
        <xdr:cNvPr id="57" name="直線コネクタ 56"/>
        <xdr:cNvCxnSpPr/>
      </xdr:nvCxnSpPr>
      <xdr:spPr bwMode="auto">
        <a:xfrm flipV="1">
          <a:off x="2908300" y="3019619"/>
          <a:ext cx="698500" cy="2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118616</xdr:rowOff>
    </xdr:from>
    <xdr:ext cx="762000" cy="259045"/>
    <xdr:sp macro="" textlink="">
      <xdr:nvSpPr>
        <xdr:cNvPr id="59" name="テキスト ボックス 58"/>
        <xdr:cNvSpPr txBox="1"/>
      </xdr:nvSpPr>
      <xdr:spPr>
        <a:xfrm>
          <a:off x="3225800" y="32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108329</xdr:rowOff>
    </xdr:from>
    <xdr:ext cx="762000" cy="259045"/>
    <xdr:sp macro="" textlink="">
      <xdr:nvSpPr>
        <xdr:cNvPr id="61" name="テキスト ボックス 60"/>
        <xdr:cNvSpPr txBox="1"/>
      </xdr:nvSpPr>
      <xdr:spPr>
        <a:xfrm>
          <a:off x="2527300" y="324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119930</xdr:rowOff>
    </xdr:from>
    <xdr:to>
      <xdr:col>5</xdr:col>
      <xdr:colOff>34925</xdr:colOff>
      <xdr:row>17</xdr:row>
      <xdr:rowOff>50080</xdr:rowOff>
    </xdr:to>
    <xdr:sp macro="" textlink="">
      <xdr:nvSpPr>
        <xdr:cNvPr id="67" name="円/楕円 66"/>
        <xdr:cNvSpPr/>
      </xdr:nvSpPr>
      <xdr:spPr bwMode="auto">
        <a:xfrm>
          <a:off x="5600700" y="2910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136457</xdr:rowOff>
    </xdr:from>
    <xdr:ext cx="762000" cy="259045"/>
    <xdr:sp macro="" textlink="">
      <xdr:nvSpPr>
        <xdr:cNvPr id="68" name="人口1人当たり決算額の推移該当値テキスト130"/>
        <xdr:cNvSpPr txBox="1"/>
      </xdr:nvSpPr>
      <xdr:spPr>
        <a:xfrm>
          <a:off x="5740400" y="275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156,676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147554</xdr:rowOff>
    </xdr:from>
    <xdr:to>
      <xdr:col>4</xdr:col>
      <xdr:colOff>520700</xdr:colOff>
      <xdr:row>17</xdr:row>
      <xdr:rowOff>77704</xdr:rowOff>
    </xdr:to>
    <xdr:sp macro="" textlink="">
      <xdr:nvSpPr>
        <xdr:cNvPr id="69" name="円/楕円 68"/>
        <xdr:cNvSpPr/>
      </xdr:nvSpPr>
      <xdr:spPr bwMode="auto">
        <a:xfrm>
          <a:off x="4953000" y="293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87881</xdr:rowOff>
    </xdr:from>
    <xdr:ext cx="736600" cy="259045"/>
    <xdr:sp macro="" textlink="">
      <xdr:nvSpPr>
        <xdr:cNvPr id="70" name="テキスト ボックス 69"/>
        <xdr:cNvSpPr txBox="1"/>
      </xdr:nvSpPr>
      <xdr:spPr>
        <a:xfrm>
          <a:off x="4622800" y="2707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153,655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158682</xdr:rowOff>
    </xdr:from>
    <xdr:to>
      <xdr:col>3</xdr:col>
      <xdr:colOff>955675</xdr:colOff>
      <xdr:row>17</xdr:row>
      <xdr:rowOff>88832</xdr:rowOff>
    </xdr:to>
    <xdr:sp macro="" textlink="">
      <xdr:nvSpPr>
        <xdr:cNvPr id="71" name="円/楕円 70"/>
        <xdr:cNvSpPr/>
      </xdr:nvSpPr>
      <xdr:spPr bwMode="auto">
        <a:xfrm>
          <a:off x="4254500" y="2949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99009</xdr:rowOff>
    </xdr:from>
    <xdr:ext cx="762000" cy="259045"/>
    <xdr:sp macro="" textlink="">
      <xdr:nvSpPr>
        <xdr:cNvPr id="72" name="テキスト ボックス 71"/>
        <xdr:cNvSpPr txBox="1"/>
      </xdr:nvSpPr>
      <xdr:spPr>
        <a:xfrm>
          <a:off x="3924300" y="271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152,438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6544</xdr:rowOff>
    </xdr:from>
    <xdr:to>
      <xdr:col>3</xdr:col>
      <xdr:colOff>257175</xdr:colOff>
      <xdr:row>17</xdr:row>
      <xdr:rowOff>108144</xdr:rowOff>
    </xdr:to>
    <xdr:sp macro="" textlink="">
      <xdr:nvSpPr>
        <xdr:cNvPr id="73" name="円/楕円 72"/>
        <xdr:cNvSpPr/>
      </xdr:nvSpPr>
      <xdr:spPr bwMode="auto">
        <a:xfrm>
          <a:off x="3556000" y="296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118321</xdr:rowOff>
    </xdr:from>
    <xdr:ext cx="762000" cy="259045"/>
    <xdr:sp macro="" textlink="">
      <xdr:nvSpPr>
        <xdr:cNvPr id="74" name="テキスト ボックス 73"/>
        <xdr:cNvSpPr txBox="1"/>
      </xdr:nvSpPr>
      <xdr:spPr>
        <a:xfrm>
          <a:off x="3225800" y="273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150,326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29111</xdr:rowOff>
    </xdr:from>
    <xdr:to>
      <xdr:col>2</xdr:col>
      <xdr:colOff>692150</xdr:colOff>
      <xdr:row>17</xdr:row>
      <xdr:rowOff>130711</xdr:rowOff>
    </xdr:to>
    <xdr:sp macro="" textlink="">
      <xdr:nvSpPr>
        <xdr:cNvPr id="75" name="円/楕円 74"/>
        <xdr:cNvSpPr/>
      </xdr:nvSpPr>
      <xdr:spPr bwMode="auto">
        <a:xfrm>
          <a:off x="2857500" y="2991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140888</xdr:rowOff>
    </xdr:from>
    <xdr:ext cx="762000" cy="259045"/>
    <xdr:sp macro="" textlink="">
      <xdr:nvSpPr>
        <xdr:cNvPr id="76" name="テキスト ボックス 75"/>
        <xdr:cNvSpPr txBox="1"/>
      </xdr:nvSpPr>
      <xdr:spPr>
        <a:xfrm>
          <a:off x="2527300" y="276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109322</xdr:rowOff>
    </xdr:from>
    <xdr:to>
      <xdr:col>4</xdr:col>
      <xdr:colOff>1117600</xdr:colOff>
      <xdr:row>34</xdr:row>
      <xdr:rowOff>159271</xdr:rowOff>
    </xdr:to>
    <xdr:cxnSp macro="">
      <xdr:nvCxnSpPr>
        <xdr:cNvPr id="109" name="直線コネクタ 108"/>
        <xdr:cNvCxnSpPr/>
      </xdr:nvCxnSpPr>
      <xdr:spPr bwMode="auto">
        <a:xfrm>
          <a:off x="5003800" y="6376772"/>
          <a:ext cx="647700" cy="49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109322</xdr:rowOff>
    </xdr:from>
    <xdr:to>
      <xdr:col>4</xdr:col>
      <xdr:colOff>469900</xdr:colOff>
      <xdr:row>34</xdr:row>
      <xdr:rowOff>118123</xdr:rowOff>
    </xdr:to>
    <xdr:cxnSp macro="">
      <xdr:nvCxnSpPr>
        <xdr:cNvPr id="112" name="直線コネクタ 111"/>
        <xdr:cNvCxnSpPr/>
      </xdr:nvCxnSpPr>
      <xdr:spPr bwMode="auto">
        <a:xfrm flipV="1">
          <a:off x="4305300" y="6376772"/>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118123</xdr:rowOff>
    </xdr:from>
    <xdr:to>
      <xdr:col>3</xdr:col>
      <xdr:colOff>904875</xdr:colOff>
      <xdr:row>34</xdr:row>
      <xdr:rowOff>128676</xdr:rowOff>
    </xdr:to>
    <xdr:cxnSp macro="">
      <xdr:nvCxnSpPr>
        <xdr:cNvPr id="115" name="直線コネクタ 114"/>
        <xdr:cNvCxnSpPr/>
      </xdr:nvCxnSpPr>
      <xdr:spPr bwMode="auto">
        <a:xfrm flipV="1">
          <a:off x="3606800" y="6385573"/>
          <a:ext cx="698500" cy="10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128676</xdr:rowOff>
    </xdr:from>
    <xdr:to>
      <xdr:col>3</xdr:col>
      <xdr:colOff>206375</xdr:colOff>
      <xdr:row>34</xdr:row>
      <xdr:rowOff>137573</xdr:rowOff>
    </xdr:to>
    <xdr:cxnSp macro="">
      <xdr:nvCxnSpPr>
        <xdr:cNvPr id="118" name="直線コネクタ 117"/>
        <xdr:cNvCxnSpPr/>
      </xdr:nvCxnSpPr>
      <xdr:spPr bwMode="auto">
        <a:xfrm flipV="1">
          <a:off x="2908300" y="6396126"/>
          <a:ext cx="698500" cy="8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108471</xdr:rowOff>
    </xdr:from>
    <xdr:to>
      <xdr:col>5</xdr:col>
      <xdr:colOff>34925</xdr:colOff>
      <xdr:row>34</xdr:row>
      <xdr:rowOff>210071</xdr:rowOff>
    </xdr:to>
    <xdr:sp macro="" textlink="">
      <xdr:nvSpPr>
        <xdr:cNvPr id="128" name="円/楕円 127"/>
        <xdr:cNvSpPr/>
      </xdr:nvSpPr>
      <xdr:spPr bwMode="auto">
        <a:xfrm>
          <a:off x="5600700" y="6375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296448</xdr:rowOff>
    </xdr:from>
    <xdr:ext cx="762000" cy="259045"/>
    <xdr:sp macro="" textlink="">
      <xdr:nvSpPr>
        <xdr:cNvPr id="129" name="人口1人当たり決算額の推移該当値テキスト445"/>
        <xdr:cNvSpPr txBox="1"/>
      </xdr:nvSpPr>
      <xdr:spPr>
        <a:xfrm>
          <a:off x="5740400" y="6220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39,306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58522</xdr:rowOff>
    </xdr:from>
    <xdr:to>
      <xdr:col>4</xdr:col>
      <xdr:colOff>520700</xdr:colOff>
      <xdr:row>34</xdr:row>
      <xdr:rowOff>160122</xdr:rowOff>
    </xdr:to>
    <xdr:sp macro="" textlink="">
      <xdr:nvSpPr>
        <xdr:cNvPr id="130" name="円/楕円 129"/>
        <xdr:cNvSpPr/>
      </xdr:nvSpPr>
      <xdr:spPr bwMode="auto">
        <a:xfrm>
          <a:off x="4953000" y="6325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170299</xdr:rowOff>
    </xdr:from>
    <xdr:ext cx="736600" cy="259045"/>
    <xdr:sp macro="" textlink="">
      <xdr:nvSpPr>
        <xdr:cNvPr id="131" name="テキスト ボックス 130"/>
        <xdr:cNvSpPr txBox="1"/>
      </xdr:nvSpPr>
      <xdr:spPr>
        <a:xfrm>
          <a:off x="4622800" y="60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41,928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67323</xdr:rowOff>
    </xdr:from>
    <xdr:to>
      <xdr:col>3</xdr:col>
      <xdr:colOff>955675</xdr:colOff>
      <xdr:row>34</xdr:row>
      <xdr:rowOff>168923</xdr:rowOff>
    </xdr:to>
    <xdr:sp macro="" textlink="">
      <xdr:nvSpPr>
        <xdr:cNvPr id="132" name="円/楕円 131"/>
        <xdr:cNvSpPr/>
      </xdr:nvSpPr>
      <xdr:spPr bwMode="auto">
        <a:xfrm>
          <a:off x="4254500" y="633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179100</xdr:rowOff>
    </xdr:from>
    <xdr:ext cx="762000" cy="259045"/>
    <xdr:sp macro="" textlink="">
      <xdr:nvSpPr>
        <xdr:cNvPr id="133" name="テキスト ボックス 132"/>
        <xdr:cNvSpPr txBox="1"/>
      </xdr:nvSpPr>
      <xdr:spPr>
        <a:xfrm>
          <a:off x="3924300" y="61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41,466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77876</xdr:rowOff>
    </xdr:from>
    <xdr:to>
      <xdr:col>3</xdr:col>
      <xdr:colOff>257175</xdr:colOff>
      <xdr:row>34</xdr:row>
      <xdr:rowOff>179476</xdr:rowOff>
    </xdr:to>
    <xdr:sp macro="" textlink="">
      <xdr:nvSpPr>
        <xdr:cNvPr id="134" name="円/楕円 133"/>
        <xdr:cNvSpPr/>
      </xdr:nvSpPr>
      <xdr:spPr bwMode="auto">
        <a:xfrm>
          <a:off x="3556000" y="634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189653</xdr:rowOff>
    </xdr:from>
    <xdr:ext cx="762000" cy="259045"/>
    <xdr:sp macro="" textlink="">
      <xdr:nvSpPr>
        <xdr:cNvPr id="135" name="テキスト ボックス 134"/>
        <xdr:cNvSpPr txBox="1"/>
      </xdr:nvSpPr>
      <xdr:spPr>
        <a:xfrm>
          <a:off x="3225800" y="611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86773</xdr:rowOff>
    </xdr:from>
    <xdr:to>
      <xdr:col>2</xdr:col>
      <xdr:colOff>692150</xdr:colOff>
      <xdr:row>34</xdr:row>
      <xdr:rowOff>188373</xdr:rowOff>
    </xdr:to>
    <xdr:sp macro="" textlink="">
      <xdr:nvSpPr>
        <xdr:cNvPr id="136" name="円/楕円 135"/>
        <xdr:cNvSpPr/>
      </xdr:nvSpPr>
      <xdr:spPr bwMode="auto">
        <a:xfrm>
          <a:off x="2857500" y="6354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198550</xdr:rowOff>
    </xdr:from>
    <xdr:ext cx="762000" cy="259045"/>
    <xdr:sp macro="" textlink="">
      <xdr:nvSpPr>
        <xdr:cNvPr id="137" name="テキスト ボックス 136"/>
        <xdr:cNvSpPr txBox="1"/>
      </xdr:nvSpPr>
      <xdr:spPr>
        <a:xfrm>
          <a:off x="2527300" y="612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鳥取県智頭町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7,398
7,348
224.70
6,904,829
6,603,894
282,307
3,470,573
7,381,454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72503</xdr:rowOff>
    </xdr:from>
    <xdr:to>
      <xdr:col>6</xdr:col>
      <xdr:colOff>511175</xdr:colOff>
      <xdr:row>35</xdr:row>
      <xdr:rowOff>74767</xdr:rowOff>
    </xdr:to>
    <xdr:cxnSp macro="">
      <xdr:nvCxnSpPr>
        <xdr:cNvPr id="63" name="直線コネクタ 62"/>
        <xdr:cNvCxnSpPr/>
      </xdr:nvCxnSpPr>
      <xdr:spPr>
        <a:xfrm flipV="1">
          <a:off x="3797300" y="6073253"/>
          <a:ext cx="838200" cy="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45038</xdr:rowOff>
    </xdr:from>
    <xdr:to>
      <xdr:col>5</xdr:col>
      <xdr:colOff>358775</xdr:colOff>
      <xdr:row>35</xdr:row>
      <xdr:rowOff>74767</xdr:rowOff>
    </xdr:to>
    <xdr:cxnSp macro="">
      <xdr:nvCxnSpPr>
        <xdr:cNvPr id="66" name="直線コネクタ 65"/>
        <xdr:cNvCxnSpPr/>
      </xdr:nvCxnSpPr>
      <xdr:spPr>
        <a:xfrm>
          <a:off x="2908300" y="6045788"/>
          <a:ext cx="889000" cy="2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37897</xdr:rowOff>
    </xdr:from>
    <xdr:to>
      <xdr:col>4</xdr:col>
      <xdr:colOff>155575</xdr:colOff>
      <xdr:row>35</xdr:row>
      <xdr:rowOff>45038</xdr:rowOff>
    </xdr:to>
    <xdr:cxnSp macro="">
      <xdr:nvCxnSpPr>
        <xdr:cNvPr id="69" name="直線コネクタ 68"/>
        <xdr:cNvCxnSpPr/>
      </xdr:nvCxnSpPr>
      <xdr:spPr>
        <a:xfrm>
          <a:off x="2019300" y="6038647"/>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37897</xdr:rowOff>
    </xdr:from>
    <xdr:to>
      <xdr:col>2</xdr:col>
      <xdr:colOff>638175</xdr:colOff>
      <xdr:row>35</xdr:row>
      <xdr:rowOff>55575</xdr:rowOff>
    </xdr:to>
    <xdr:cxnSp macro="">
      <xdr:nvCxnSpPr>
        <xdr:cNvPr id="72" name="直線コネクタ 71"/>
        <xdr:cNvCxnSpPr/>
      </xdr:nvCxnSpPr>
      <xdr:spPr>
        <a:xfrm flipV="1">
          <a:off x="1130300" y="6038647"/>
          <a:ext cx="8890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160814</xdr:rowOff>
    </xdr:from>
    <xdr:ext cx="599010" cy="259045"/>
    <xdr:sp macro="" textlink="">
      <xdr:nvSpPr>
        <xdr:cNvPr id="74" name="テキスト ボックス 73"/>
        <xdr:cNvSpPr txBox="1"/>
      </xdr:nvSpPr>
      <xdr:spPr>
        <a:xfrm>
          <a:off x="1719794" y="633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149514</xdr:rowOff>
    </xdr:from>
    <xdr:ext cx="599010" cy="259045"/>
    <xdr:sp macro="" textlink="">
      <xdr:nvSpPr>
        <xdr:cNvPr id="76" name="テキスト ボックス 75"/>
        <xdr:cNvSpPr txBox="1"/>
      </xdr:nvSpPr>
      <xdr:spPr>
        <a:xfrm>
          <a:off x="830794" y="6321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21703</xdr:rowOff>
    </xdr:from>
    <xdr:to>
      <xdr:col>6</xdr:col>
      <xdr:colOff>561975</xdr:colOff>
      <xdr:row>35</xdr:row>
      <xdr:rowOff>123303</xdr:rowOff>
    </xdr:to>
    <xdr:sp macro="" textlink="">
      <xdr:nvSpPr>
        <xdr:cNvPr id="82" name="円/楕円 81"/>
        <xdr:cNvSpPr/>
      </xdr:nvSpPr>
      <xdr:spPr>
        <a:xfrm>
          <a:off x="4584700" y="60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44580</xdr:rowOff>
    </xdr:from>
    <xdr:ext cx="599010" cy="259045"/>
    <xdr:sp macro="" textlink="">
      <xdr:nvSpPr>
        <xdr:cNvPr id="83" name="人件費該当値テキスト"/>
        <xdr:cNvSpPr txBox="1"/>
      </xdr:nvSpPr>
      <xdr:spPr>
        <a:xfrm>
          <a:off x="4686300" y="58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125,423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23967</xdr:rowOff>
    </xdr:from>
    <xdr:to>
      <xdr:col>5</xdr:col>
      <xdr:colOff>409575</xdr:colOff>
      <xdr:row>35</xdr:row>
      <xdr:rowOff>125567</xdr:rowOff>
    </xdr:to>
    <xdr:sp macro="" textlink="">
      <xdr:nvSpPr>
        <xdr:cNvPr id="84" name="円/楕円 83"/>
        <xdr:cNvSpPr/>
      </xdr:nvSpPr>
      <xdr:spPr>
        <a:xfrm>
          <a:off x="3746500" y="602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142094</xdr:rowOff>
    </xdr:from>
    <xdr:ext cx="599010" cy="259045"/>
    <xdr:sp macro="" textlink="">
      <xdr:nvSpPr>
        <xdr:cNvPr id="85" name="テキスト ボックス 84"/>
        <xdr:cNvSpPr txBox="1"/>
      </xdr:nvSpPr>
      <xdr:spPr>
        <a:xfrm>
          <a:off x="3497794" y="579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165688</xdr:rowOff>
    </xdr:from>
    <xdr:to>
      <xdr:col>4</xdr:col>
      <xdr:colOff>206375</xdr:colOff>
      <xdr:row>35</xdr:row>
      <xdr:rowOff>95838</xdr:rowOff>
    </xdr:to>
    <xdr:sp macro="" textlink="">
      <xdr:nvSpPr>
        <xdr:cNvPr id="86" name="円/楕円 85"/>
        <xdr:cNvSpPr/>
      </xdr:nvSpPr>
      <xdr:spPr>
        <a:xfrm>
          <a:off x="2857500" y="599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112365</xdr:rowOff>
    </xdr:from>
    <xdr:ext cx="599010" cy="259045"/>
    <xdr:sp macro="" textlink="">
      <xdr:nvSpPr>
        <xdr:cNvPr id="87" name="テキスト ボックス 86"/>
        <xdr:cNvSpPr txBox="1"/>
      </xdr:nvSpPr>
      <xdr:spPr>
        <a:xfrm>
          <a:off x="2608794" y="5770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127,946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158547</xdr:rowOff>
    </xdr:from>
    <xdr:to>
      <xdr:col>3</xdr:col>
      <xdr:colOff>3175</xdr:colOff>
      <xdr:row>35</xdr:row>
      <xdr:rowOff>88697</xdr:rowOff>
    </xdr:to>
    <xdr:sp macro="" textlink="">
      <xdr:nvSpPr>
        <xdr:cNvPr id="88" name="円/楕円 87"/>
        <xdr:cNvSpPr/>
      </xdr:nvSpPr>
      <xdr:spPr>
        <a:xfrm>
          <a:off x="1968500" y="598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105224</xdr:rowOff>
    </xdr:from>
    <xdr:ext cx="599010" cy="259045"/>
    <xdr:sp macro="" textlink="">
      <xdr:nvSpPr>
        <xdr:cNvPr id="89" name="テキスト ボックス 88"/>
        <xdr:cNvSpPr txBox="1"/>
      </xdr:nvSpPr>
      <xdr:spPr>
        <a:xfrm>
          <a:off x="1719794" y="576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128,602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4775</xdr:rowOff>
    </xdr:from>
    <xdr:to>
      <xdr:col>1</xdr:col>
      <xdr:colOff>485775</xdr:colOff>
      <xdr:row>35</xdr:row>
      <xdr:rowOff>106375</xdr:rowOff>
    </xdr:to>
    <xdr:sp macro="" textlink="">
      <xdr:nvSpPr>
        <xdr:cNvPr id="90" name="円/楕円 89"/>
        <xdr:cNvSpPr/>
      </xdr:nvSpPr>
      <xdr:spPr>
        <a:xfrm>
          <a:off x="1079500" y="60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122902</xdr:rowOff>
    </xdr:from>
    <xdr:ext cx="599010" cy="259045"/>
    <xdr:sp macro="" textlink="">
      <xdr:nvSpPr>
        <xdr:cNvPr id="91" name="テキスト ボックス 90"/>
        <xdr:cNvSpPr txBox="1"/>
      </xdr:nvSpPr>
      <xdr:spPr>
        <a:xfrm>
          <a:off x="830794" y="5780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3815</xdr:rowOff>
    </xdr:from>
    <xdr:to>
      <xdr:col>6</xdr:col>
      <xdr:colOff>511175</xdr:colOff>
      <xdr:row>57</xdr:row>
      <xdr:rowOff>31211</xdr:rowOff>
    </xdr:to>
    <xdr:cxnSp macro="">
      <xdr:nvCxnSpPr>
        <xdr:cNvPr id="118" name="直線コネクタ 117"/>
        <xdr:cNvCxnSpPr/>
      </xdr:nvCxnSpPr>
      <xdr:spPr>
        <a:xfrm flipV="1">
          <a:off x="3797300" y="9776465"/>
          <a:ext cx="838200" cy="2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31211</xdr:rowOff>
    </xdr:from>
    <xdr:to>
      <xdr:col>5</xdr:col>
      <xdr:colOff>358775</xdr:colOff>
      <xdr:row>57</xdr:row>
      <xdr:rowOff>55127</xdr:rowOff>
    </xdr:to>
    <xdr:cxnSp macro="">
      <xdr:nvCxnSpPr>
        <xdr:cNvPr id="121" name="直線コネクタ 120"/>
        <xdr:cNvCxnSpPr/>
      </xdr:nvCxnSpPr>
      <xdr:spPr>
        <a:xfrm flipV="1">
          <a:off x="2908300" y="9803861"/>
          <a:ext cx="889000" cy="2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55127</xdr:rowOff>
    </xdr:from>
    <xdr:to>
      <xdr:col>4</xdr:col>
      <xdr:colOff>155575</xdr:colOff>
      <xdr:row>57</xdr:row>
      <xdr:rowOff>83766</xdr:rowOff>
    </xdr:to>
    <xdr:cxnSp macro="">
      <xdr:nvCxnSpPr>
        <xdr:cNvPr id="124" name="直線コネクタ 123"/>
        <xdr:cNvCxnSpPr/>
      </xdr:nvCxnSpPr>
      <xdr:spPr>
        <a:xfrm flipV="1">
          <a:off x="2019300" y="9827777"/>
          <a:ext cx="8890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82904</xdr:rowOff>
    </xdr:from>
    <xdr:to>
      <xdr:col>2</xdr:col>
      <xdr:colOff>638175</xdr:colOff>
      <xdr:row>57</xdr:row>
      <xdr:rowOff>83766</xdr:rowOff>
    </xdr:to>
    <xdr:cxnSp macro="">
      <xdr:nvCxnSpPr>
        <xdr:cNvPr id="127" name="直線コネクタ 126"/>
        <xdr:cNvCxnSpPr/>
      </xdr:nvCxnSpPr>
      <xdr:spPr>
        <a:xfrm>
          <a:off x="1130300" y="9855554"/>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124465</xdr:rowOff>
    </xdr:from>
    <xdr:to>
      <xdr:col>6</xdr:col>
      <xdr:colOff>561975</xdr:colOff>
      <xdr:row>57</xdr:row>
      <xdr:rowOff>54615</xdr:rowOff>
    </xdr:to>
    <xdr:sp macro="" textlink="">
      <xdr:nvSpPr>
        <xdr:cNvPr id="137" name="円/楕円 136"/>
        <xdr:cNvSpPr/>
      </xdr:nvSpPr>
      <xdr:spPr>
        <a:xfrm>
          <a:off x="4584700" y="97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147342</xdr:rowOff>
    </xdr:from>
    <xdr:ext cx="599010" cy="259045"/>
    <xdr:sp macro="" textlink="">
      <xdr:nvSpPr>
        <xdr:cNvPr id="138" name="物件費該当値テキスト"/>
        <xdr:cNvSpPr txBox="1"/>
      </xdr:nvSpPr>
      <xdr:spPr>
        <a:xfrm>
          <a:off x="4686300" y="957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151861</xdr:rowOff>
    </xdr:from>
    <xdr:to>
      <xdr:col>5</xdr:col>
      <xdr:colOff>409575</xdr:colOff>
      <xdr:row>57</xdr:row>
      <xdr:rowOff>82011</xdr:rowOff>
    </xdr:to>
    <xdr:sp macro="" textlink="">
      <xdr:nvSpPr>
        <xdr:cNvPr id="139" name="円/楕円 138"/>
        <xdr:cNvSpPr/>
      </xdr:nvSpPr>
      <xdr:spPr>
        <a:xfrm>
          <a:off x="3746500" y="97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98538</xdr:rowOff>
    </xdr:from>
    <xdr:ext cx="599010" cy="259045"/>
    <xdr:sp macro="" textlink="">
      <xdr:nvSpPr>
        <xdr:cNvPr id="140" name="テキスト ボックス 139"/>
        <xdr:cNvSpPr txBox="1"/>
      </xdr:nvSpPr>
      <xdr:spPr>
        <a:xfrm>
          <a:off x="3497794" y="95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4327</xdr:rowOff>
    </xdr:from>
    <xdr:to>
      <xdr:col>4</xdr:col>
      <xdr:colOff>206375</xdr:colOff>
      <xdr:row>57</xdr:row>
      <xdr:rowOff>105927</xdr:rowOff>
    </xdr:to>
    <xdr:sp macro="" textlink="">
      <xdr:nvSpPr>
        <xdr:cNvPr id="141" name="円/楕円 140"/>
        <xdr:cNvSpPr/>
      </xdr:nvSpPr>
      <xdr:spPr>
        <a:xfrm>
          <a:off x="2857500" y="97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122454</xdr:rowOff>
    </xdr:from>
    <xdr:ext cx="599010" cy="259045"/>
    <xdr:sp macro="" textlink="">
      <xdr:nvSpPr>
        <xdr:cNvPr id="142" name="テキスト ボックス 141"/>
        <xdr:cNvSpPr txBox="1"/>
      </xdr:nvSpPr>
      <xdr:spPr>
        <a:xfrm>
          <a:off x="2608794" y="955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111,996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32966</xdr:rowOff>
    </xdr:from>
    <xdr:to>
      <xdr:col>3</xdr:col>
      <xdr:colOff>3175</xdr:colOff>
      <xdr:row>57</xdr:row>
      <xdr:rowOff>134566</xdr:rowOff>
    </xdr:to>
    <xdr:sp macro="" textlink="">
      <xdr:nvSpPr>
        <xdr:cNvPr id="143" name="円/楕円 142"/>
        <xdr:cNvSpPr/>
      </xdr:nvSpPr>
      <xdr:spPr>
        <a:xfrm>
          <a:off x="1968500" y="98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125693</xdr:rowOff>
    </xdr:from>
    <xdr:ext cx="534377" cy="259045"/>
    <xdr:sp macro="" textlink="">
      <xdr:nvSpPr>
        <xdr:cNvPr id="144" name="テキスト ボックス 143"/>
        <xdr:cNvSpPr txBox="1"/>
      </xdr:nvSpPr>
      <xdr:spPr>
        <a:xfrm>
          <a:off x="1752111" y="98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32104</xdr:rowOff>
    </xdr:from>
    <xdr:to>
      <xdr:col>1</xdr:col>
      <xdr:colOff>485775</xdr:colOff>
      <xdr:row>57</xdr:row>
      <xdr:rowOff>133704</xdr:rowOff>
    </xdr:to>
    <xdr:sp macro="" textlink="">
      <xdr:nvSpPr>
        <xdr:cNvPr id="145" name="円/楕円 144"/>
        <xdr:cNvSpPr/>
      </xdr:nvSpPr>
      <xdr:spPr>
        <a:xfrm>
          <a:off x="1079500" y="980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150231</xdr:rowOff>
    </xdr:from>
    <xdr:ext cx="534377" cy="259045"/>
    <xdr:sp macro="" textlink="">
      <xdr:nvSpPr>
        <xdr:cNvPr id="146" name="テキスト ボックス 145"/>
        <xdr:cNvSpPr txBox="1"/>
      </xdr:nvSpPr>
      <xdr:spPr>
        <a:xfrm>
          <a:off x="863111" y="95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163051</xdr:rowOff>
    </xdr:from>
    <xdr:to>
      <xdr:col>6</xdr:col>
      <xdr:colOff>511175</xdr:colOff>
      <xdr:row>79</xdr:row>
      <xdr:rowOff>2572</xdr:rowOff>
    </xdr:to>
    <xdr:cxnSp macro="">
      <xdr:nvCxnSpPr>
        <xdr:cNvPr id="177" name="直線コネクタ 176"/>
        <xdr:cNvCxnSpPr/>
      </xdr:nvCxnSpPr>
      <xdr:spPr>
        <a:xfrm>
          <a:off x="3797300" y="13536151"/>
          <a:ext cx="838200" cy="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163051</xdr:rowOff>
    </xdr:from>
    <xdr:to>
      <xdr:col>5</xdr:col>
      <xdr:colOff>358775</xdr:colOff>
      <xdr:row>79</xdr:row>
      <xdr:rowOff>49566</xdr:rowOff>
    </xdr:to>
    <xdr:cxnSp macro="">
      <xdr:nvCxnSpPr>
        <xdr:cNvPr id="180" name="直線コネクタ 179"/>
        <xdr:cNvCxnSpPr/>
      </xdr:nvCxnSpPr>
      <xdr:spPr>
        <a:xfrm flipV="1">
          <a:off x="2908300" y="13536151"/>
          <a:ext cx="889000" cy="5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49566</xdr:rowOff>
    </xdr:from>
    <xdr:to>
      <xdr:col>4</xdr:col>
      <xdr:colOff>155575</xdr:colOff>
      <xdr:row>79</xdr:row>
      <xdr:rowOff>64556</xdr:rowOff>
    </xdr:to>
    <xdr:cxnSp macro="">
      <xdr:nvCxnSpPr>
        <xdr:cNvPr id="183" name="直線コネクタ 182"/>
        <xdr:cNvCxnSpPr/>
      </xdr:nvCxnSpPr>
      <xdr:spPr>
        <a:xfrm flipV="1">
          <a:off x="2019300" y="13594116"/>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64556</xdr:rowOff>
    </xdr:from>
    <xdr:to>
      <xdr:col>2</xdr:col>
      <xdr:colOff>638175</xdr:colOff>
      <xdr:row>79</xdr:row>
      <xdr:rowOff>73439</xdr:rowOff>
    </xdr:to>
    <xdr:cxnSp macro="">
      <xdr:nvCxnSpPr>
        <xdr:cNvPr id="186" name="直線コネクタ 185"/>
        <xdr:cNvCxnSpPr/>
      </xdr:nvCxnSpPr>
      <xdr:spPr>
        <a:xfrm flipV="1">
          <a:off x="1130300" y="13609106"/>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123222</xdr:rowOff>
    </xdr:from>
    <xdr:to>
      <xdr:col>6</xdr:col>
      <xdr:colOff>561975</xdr:colOff>
      <xdr:row>79</xdr:row>
      <xdr:rowOff>53372</xdr:rowOff>
    </xdr:to>
    <xdr:sp macro="" textlink="">
      <xdr:nvSpPr>
        <xdr:cNvPr id="196" name="円/楕円 195"/>
        <xdr:cNvSpPr/>
      </xdr:nvSpPr>
      <xdr:spPr>
        <a:xfrm>
          <a:off x="4584700" y="13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38149</xdr:rowOff>
    </xdr:from>
    <xdr:ext cx="469744" cy="259045"/>
    <xdr:sp macro="" textlink="">
      <xdr:nvSpPr>
        <xdr:cNvPr id="197" name="維持補修費該当値テキスト"/>
        <xdr:cNvSpPr txBox="1"/>
      </xdr:nvSpPr>
      <xdr:spPr>
        <a:xfrm>
          <a:off x="4686300" y="1341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112251</xdr:rowOff>
    </xdr:from>
    <xdr:to>
      <xdr:col>5</xdr:col>
      <xdr:colOff>409575</xdr:colOff>
      <xdr:row>79</xdr:row>
      <xdr:rowOff>42401</xdr:rowOff>
    </xdr:to>
    <xdr:sp macro="" textlink="">
      <xdr:nvSpPr>
        <xdr:cNvPr id="198" name="円/楕円 197"/>
        <xdr:cNvSpPr/>
      </xdr:nvSpPr>
      <xdr:spPr>
        <a:xfrm>
          <a:off x="3746500" y="1348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33528</xdr:rowOff>
    </xdr:from>
    <xdr:ext cx="469744" cy="259045"/>
    <xdr:sp macro="" textlink="">
      <xdr:nvSpPr>
        <xdr:cNvPr id="199" name="テキスト ボックス 198"/>
        <xdr:cNvSpPr txBox="1"/>
      </xdr:nvSpPr>
      <xdr:spPr>
        <a:xfrm>
          <a:off x="3562427" y="1357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170216</xdr:rowOff>
    </xdr:from>
    <xdr:to>
      <xdr:col>4</xdr:col>
      <xdr:colOff>206375</xdr:colOff>
      <xdr:row>79</xdr:row>
      <xdr:rowOff>100366</xdr:rowOff>
    </xdr:to>
    <xdr:sp macro="" textlink="">
      <xdr:nvSpPr>
        <xdr:cNvPr id="200" name="円/楕円 199"/>
        <xdr:cNvSpPr/>
      </xdr:nvSpPr>
      <xdr:spPr>
        <a:xfrm>
          <a:off x="2857500" y="1354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91493</xdr:rowOff>
    </xdr:from>
    <xdr:ext cx="469744" cy="259045"/>
    <xdr:sp macro="" textlink="">
      <xdr:nvSpPr>
        <xdr:cNvPr id="201" name="テキスト ボックス 200"/>
        <xdr:cNvSpPr txBox="1"/>
      </xdr:nvSpPr>
      <xdr:spPr>
        <a:xfrm>
          <a:off x="2673427" y="1363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13756</xdr:rowOff>
    </xdr:from>
    <xdr:to>
      <xdr:col>3</xdr:col>
      <xdr:colOff>3175</xdr:colOff>
      <xdr:row>79</xdr:row>
      <xdr:rowOff>115356</xdr:rowOff>
    </xdr:to>
    <xdr:sp macro="" textlink="">
      <xdr:nvSpPr>
        <xdr:cNvPr id="202" name="円/楕円 201"/>
        <xdr:cNvSpPr/>
      </xdr:nvSpPr>
      <xdr:spPr>
        <a:xfrm>
          <a:off x="1968500" y="135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106483</xdr:rowOff>
    </xdr:from>
    <xdr:ext cx="469744" cy="259045"/>
    <xdr:sp macro="" textlink="">
      <xdr:nvSpPr>
        <xdr:cNvPr id="203" name="テキスト ボックス 202"/>
        <xdr:cNvSpPr txBox="1"/>
      </xdr:nvSpPr>
      <xdr:spPr>
        <a:xfrm>
          <a:off x="1784427" y="136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22639</xdr:rowOff>
    </xdr:from>
    <xdr:to>
      <xdr:col>1</xdr:col>
      <xdr:colOff>485775</xdr:colOff>
      <xdr:row>79</xdr:row>
      <xdr:rowOff>124239</xdr:rowOff>
    </xdr:to>
    <xdr:sp macro="" textlink="">
      <xdr:nvSpPr>
        <xdr:cNvPr id="204" name="円/楕円 203"/>
        <xdr:cNvSpPr/>
      </xdr:nvSpPr>
      <xdr:spPr>
        <a:xfrm>
          <a:off x="1079500" y="13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115366</xdr:rowOff>
    </xdr:from>
    <xdr:ext cx="378565" cy="259045"/>
    <xdr:sp macro="" textlink="">
      <xdr:nvSpPr>
        <xdr:cNvPr id="205" name="テキスト ボックス 204"/>
        <xdr:cNvSpPr txBox="1"/>
      </xdr:nvSpPr>
      <xdr:spPr>
        <a:xfrm>
          <a:off x="941017" y="13659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18396</xdr:rowOff>
    </xdr:from>
    <xdr:to>
      <xdr:col>6</xdr:col>
      <xdr:colOff>511175</xdr:colOff>
      <xdr:row>94</xdr:row>
      <xdr:rowOff>54350</xdr:rowOff>
    </xdr:to>
    <xdr:cxnSp macro="">
      <xdr:nvCxnSpPr>
        <xdr:cNvPr id="237" name="直線コネクタ 236"/>
        <xdr:cNvCxnSpPr/>
      </xdr:nvCxnSpPr>
      <xdr:spPr>
        <a:xfrm flipV="1">
          <a:off x="3797300" y="16134696"/>
          <a:ext cx="8382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143047</xdr:rowOff>
    </xdr:from>
    <xdr:to>
      <xdr:col>5</xdr:col>
      <xdr:colOff>358775</xdr:colOff>
      <xdr:row>94</xdr:row>
      <xdr:rowOff>54350</xdr:rowOff>
    </xdr:to>
    <xdr:cxnSp macro="">
      <xdr:nvCxnSpPr>
        <xdr:cNvPr id="240" name="直線コネクタ 239"/>
        <xdr:cNvCxnSpPr/>
      </xdr:nvCxnSpPr>
      <xdr:spPr>
        <a:xfrm>
          <a:off x="2908300" y="16087897"/>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143047</xdr:rowOff>
    </xdr:from>
    <xdr:to>
      <xdr:col>4</xdr:col>
      <xdr:colOff>155575</xdr:colOff>
      <xdr:row>94</xdr:row>
      <xdr:rowOff>102504</xdr:rowOff>
    </xdr:to>
    <xdr:cxnSp macro="">
      <xdr:nvCxnSpPr>
        <xdr:cNvPr id="243" name="直線コネクタ 242"/>
        <xdr:cNvCxnSpPr/>
      </xdr:nvCxnSpPr>
      <xdr:spPr>
        <a:xfrm flipV="1">
          <a:off x="2019300" y="16087897"/>
          <a:ext cx="889000" cy="1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102504</xdr:rowOff>
    </xdr:from>
    <xdr:to>
      <xdr:col>2</xdr:col>
      <xdr:colOff>638175</xdr:colOff>
      <xdr:row>94</xdr:row>
      <xdr:rowOff>116824</xdr:rowOff>
    </xdr:to>
    <xdr:cxnSp macro="">
      <xdr:nvCxnSpPr>
        <xdr:cNvPr id="246" name="直線コネクタ 245"/>
        <xdr:cNvCxnSpPr/>
      </xdr:nvCxnSpPr>
      <xdr:spPr>
        <a:xfrm flipV="1">
          <a:off x="1130300" y="16218804"/>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139046</xdr:rowOff>
    </xdr:from>
    <xdr:to>
      <xdr:col>6</xdr:col>
      <xdr:colOff>561975</xdr:colOff>
      <xdr:row>94</xdr:row>
      <xdr:rowOff>69196</xdr:rowOff>
    </xdr:to>
    <xdr:sp macro="" textlink="">
      <xdr:nvSpPr>
        <xdr:cNvPr id="256" name="円/楕円 255"/>
        <xdr:cNvSpPr/>
      </xdr:nvSpPr>
      <xdr:spPr>
        <a:xfrm>
          <a:off x="4584700" y="160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161923</xdr:rowOff>
    </xdr:from>
    <xdr:ext cx="534377" cy="259045"/>
    <xdr:sp macro="" textlink="">
      <xdr:nvSpPr>
        <xdr:cNvPr id="257" name="扶助費該当値テキスト"/>
        <xdr:cNvSpPr txBox="1"/>
      </xdr:nvSpPr>
      <xdr:spPr>
        <a:xfrm>
          <a:off x="4686300" y="159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77,429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3550</xdr:rowOff>
    </xdr:from>
    <xdr:to>
      <xdr:col>5</xdr:col>
      <xdr:colOff>409575</xdr:colOff>
      <xdr:row>94</xdr:row>
      <xdr:rowOff>105150</xdr:rowOff>
    </xdr:to>
    <xdr:sp macro="" textlink="">
      <xdr:nvSpPr>
        <xdr:cNvPr id="258" name="円/楕円 257"/>
        <xdr:cNvSpPr/>
      </xdr:nvSpPr>
      <xdr:spPr>
        <a:xfrm>
          <a:off x="3746500" y="161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121677</xdr:rowOff>
    </xdr:from>
    <xdr:ext cx="534377" cy="259045"/>
    <xdr:sp macro="" textlink="">
      <xdr:nvSpPr>
        <xdr:cNvPr id="259" name="テキスト ボックス 258"/>
        <xdr:cNvSpPr txBox="1"/>
      </xdr:nvSpPr>
      <xdr:spPr>
        <a:xfrm>
          <a:off x="3530111" y="158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75,227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92247</xdr:rowOff>
    </xdr:from>
    <xdr:to>
      <xdr:col>4</xdr:col>
      <xdr:colOff>206375</xdr:colOff>
      <xdr:row>94</xdr:row>
      <xdr:rowOff>22397</xdr:rowOff>
    </xdr:to>
    <xdr:sp macro="" textlink="">
      <xdr:nvSpPr>
        <xdr:cNvPr id="260" name="円/楕円 259"/>
        <xdr:cNvSpPr/>
      </xdr:nvSpPr>
      <xdr:spPr>
        <a:xfrm>
          <a:off x="2857500" y="160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38924</xdr:rowOff>
    </xdr:from>
    <xdr:ext cx="534377" cy="259045"/>
    <xdr:sp macro="" textlink="">
      <xdr:nvSpPr>
        <xdr:cNvPr id="261" name="テキスト ボックス 260"/>
        <xdr:cNvSpPr txBox="1"/>
      </xdr:nvSpPr>
      <xdr:spPr>
        <a:xfrm>
          <a:off x="2641111" y="158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80,295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51704</xdr:rowOff>
    </xdr:from>
    <xdr:to>
      <xdr:col>3</xdr:col>
      <xdr:colOff>3175</xdr:colOff>
      <xdr:row>94</xdr:row>
      <xdr:rowOff>153304</xdr:rowOff>
    </xdr:to>
    <xdr:sp macro="" textlink="">
      <xdr:nvSpPr>
        <xdr:cNvPr id="262" name="円/楕円 261"/>
        <xdr:cNvSpPr/>
      </xdr:nvSpPr>
      <xdr:spPr>
        <a:xfrm>
          <a:off x="1968500" y="161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169831</xdr:rowOff>
    </xdr:from>
    <xdr:ext cx="534377" cy="259045"/>
    <xdr:sp macro="" textlink="">
      <xdr:nvSpPr>
        <xdr:cNvPr id="263" name="テキスト ボックス 262"/>
        <xdr:cNvSpPr txBox="1"/>
      </xdr:nvSpPr>
      <xdr:spPr>
        <a:xfrm>
          <a:off x="1752111" y="1594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72,278</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66024</xdr:rowOff>
    </xdr:from>
    <xdr:to>
      <xdr:col>1</xdr:col>
      <xdr:colOff>485775</xdr:colOff>
      <xdr:row>94</xdr:row>
      <xdr:rowOff>167624</xdr:rowOff>
    </xdr:to>
    <xdr:sp macro="" textlink="">
      <xdr:nvSpPr>
        <xdr:cNvPr id="264" name="円/楕円 263"/>
        <xdr:cNvSpPr/>
      </xdr:nvSpPr>
      <xdr:spPr>
        <a:xfrm>
          <a:off x="1079500" y="161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12701</xdr:rowOff>
    </xdr:from>
    <xdr:ext cx="534377" cy="259045"/>
    <xdr:sp macro="" textlink="">
      <xdr:nvSpPr>
        <xdr:cNvPr id="265" name="テキスト ボックス 264"/>
        <xdr:cNvSpPr txBox="1"/>
      </xdr:nvSpPr>
      <xdr:spPr>
        <a:xfrm>
          <a:off x="863111" y="1595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67,183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30086</xdr:rowOff>
    </xdr:from>
    <xdr:to>
      <xdr:col>15</xdr:col>
      <xdr:colOff>180975</xdr:colOff>
      <xdr:row>35</xdr:row>
      <xdr:rowOff>60582</xdr:rowOff>
    </xdr:to>
    <xdr:cxnSp macro="">
      <xdr:nvCxnSpPr>
        <xdr:cNvPr id="292" name="直線コネクタ 291"/>
        <xdr:cNvCxnSpPr/>
      </xdr:nvCxnSpPr>
      <xdr:spPr>
        <a:xfrm>
          <a:off x="9639300" y="6030836"/>
          <a:ext cx="838200" cy="3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69397</xdr:rowOff>
    </xdr:from>
    <xdr:to>
      <xdr:col>14</xdr:col>
      <xdr:colOff>28575</xdr:colOff>
      <xdr:row>35</xdr:row>
      <xdr:rowOff>30086</xdr:rowOff>
    </xdr:to>
    <xdr:cxnSp macro="">
      <xdr:nvCxnSpPr>
        <xdr:cNvPr id="295" name="直線コネクタ 294"/>
        <xdr:cNvCxnSpPr/>
      </xdr:nvCxnSpPr>
      <xdr:spPr>
        <a:xfrm>
          <a:off x="8750300" y="5898697"/>
          <a:ext cx="889000" cy="13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69397</xdr:rowOff>
    </xdr:from>
    <xdr:to>
      <xdr:col>12</xdr:col>
      <xdr:colOff>511175</xdr:colOff>
      <xdr:row>35</xdr:row>
      <xdr:rowOff>15099</xdr:rowOff>
    </xdr:to>
    <xdr:cxnSp macro="">
      <xdr:nvCxnSpPr>
        <xdr:cNvPr id="298" name="直線コネクタ 297"/>
        <xdr:cNvCxnSpPr/>
      </xdr:nvCxnSpPr>
      <xdr:spPr>
        <a:xfrm flipV="1">
          <a:off x="7861300" y="5898697"/>
          <a:ext cx="889000" cy="11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119283</xdr:rowOff>
    </xdr:from>
    <xdr:ext cx="534377" cy="259045"/>
    <xdr:sp macro="" textlink="">
      <xdr:nvSpPr>
        <xdr:cNvPr id="300" name="テキスト ボックス 299"/>
        <xdr:cNvSpPr txBox="1"/>
      </xdr:nvSpPr>
      <xdr:spPr>
        <a:xfrm>
          <a:off x="8483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15099</xdr:rowOff>
    </xdr:from>
    <xdr:to>
      <xdr:col>11</xdr:col>
      <xdr:colOff>307975</xdr:colOff>
      <xdr:row>36</xdr:row>
      <xdr:rowOff>185</xdr:rowOff>
    </xdr:to>
    <xdr:cxnSp macro="">
      <xdr:nvCxnSpPr>
        <xdr:cNvPr id="301" name="直線コネクタ 300"/>
        <xdr:cNvCxnSpPr/>
      </xdr:nvCxnSpPr>
      <xdr:spPr>
        <a:xfrm flipV="1">
          <a:off x="6972300" y="6015849"/>
          <a:ext cx="889000" cy="15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9782</xdr:rowOff>
    </xdr:from>
    <xdr:to>
      <xdr:col>15</xdr:col>
      <xdr:colOff>231775</xdr:colOff>
      <xdr:row>35</xdr:row>
      <xdr:rowOff>111382</xdr:rowOff>
    </xdr:to>
    <xdr:sp macro="" textlink="">
      <xdr:nvSpPr>
        <xdr:cNvPr id="311" name="円/楕円 310"/>
        <xdr:cNvSpPr/>
      </xdr:nvSpPr>
      <xdr:spPr>
        <a:xfrm>
          <a:off x="10426700" y="601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32659</xdr:rowOff>
    </xdr:from>
    <xdr:ext cx="599010" cy="259045"/>
    <xdr:sp macro="" textlink="">
      <xdr:nvSpPr>
        <xdr:cNvPr id="312" name="補助費等該当値テキスト"/>
        <xdr:cNvSpPr txBox="1"/>
      </xdr:nvSpPr>
      <xdr:spPr>
        <a:xfrm>
          <a:off x="10528300" y="586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129,805</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150736</xdr:rowOff>
    </xdr:from>
    <xdr:to>
      <xdr:col>14</xdr:col>
      <xdr:colOff>79375</xdr:colOff>
      <xdr:row>35</xdr:row>
      <xdr:rowOff>80886</xdr:rowOff>
    </xdr:to>
    <xdr:sp macro="" textlink="">
      <xdr:nvSpPr>
        <xdr:cNvPr id="313" name="円/楕円 312"/>
        <xdr:cNvSpPr/>
      </xdr:nvSpPr>
      <xdr:spPr>
        <a:xfrm>
          <a:off x="9588500" y="59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97413</xdr:rowOff>
    </xdr:from>
    <xdr:ext cx="599010" cy="259045"/>
    <xdr:sp macro="" textlink="">
      <xdr:nvSpPr>
        <xdr:cNvPr id="314" name="テキスト ボックス 313"/>
        <xdr:cNvSpPr txBox="1"/>
      </xdr:nvSpPr>
      <xdr:spPr>
        <a:xfrm>
          <a:off x="9339794" y="5755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136,475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18597</xdr:rowOff>
    </xdr:from>
    <xdr:to>
      <xdr:col>12</xdr:col>
      <xdr:colOff>561975</xdr:colOff>
      <xdr:row>34</xdr:row>
      <xdr:rowOff>120197</xdr:rowOff>
    </xdr:to>
    <xdr:sp macro="" textlink="">
      <xdr:nvSpPr>
        <xdr:cNvPr id="315" name="円/楕円 314"/>
        <xdr:cNvSpPr/>
      </xdr:nvSpPr>
      <xdr:spPr>
        <a:xfrm>
          <a:off x="8699500" y="584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32</xdr:row>
      <xdr:rowOff>136724</xdr:rowOff>
    </xdr:from>
    <xdr:ext cx="599010" cy="259045"/>
    <xdr:sp macro="" textlink="">
      <xdr:nvSpPr>
        <xdr:cNvPr id="316" name="テキスト ボックス 315"/>
        <xdr:cNvSpPr txBox="1"/>
      </xdr:nvSpPr>
      <xdr:spPr>
        <a:xfrm>
          <a:off x="8450794" y="562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165,377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135749</xdr:rowOff>
    </xdr:from>
    <xdr:to>
      <xdr:col>11</xdr:col>
      <xdr:colOff>358775</xdr:colOff>
      <xdr:row>35</xdr:row>
      <xdr:rowOff>65899</xdr:rowOff>
    </xdr:to>
    <xdr:sp macro="" textlink="">
      <xdr:nvSpPr>
        <xdr:cNvPr id="317" name="円/楕円 316"/>
        <xdr:cNvSpPr/>
      </xdr:nvSpPr>
      <xdr:spPr>
        <a:xfrm>
          <a:off x="7810500" y="59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82426</xdr:rowOff>
    </xdr:from>
    <xdr:ext cx="599010" cy="259045"/>
    <xdr:sp macro="" textlink="">
      <xdr:nvSpPr>
        <xdr:cNvPr id="318" name="テキスト ボックス 317"/>
        <xdr:cNvSpPr txBox="1"/>
      </xdr:nvSpPr>
      <xdr:spPr>
        <a:xfrm>
          <a:off x="7561794" y="574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120835</xdr:rowOff>
    </xdr:from>
    <xdr:to>
      <xdr:col>10</xdr:col>
      <xdr:colOff>155575</xdr:colOff>
      <xdr:row>36</xdr:row>
      <xdr:rowOff>50985</xdr:rowOff>
    </xdr:to>
    <xdr:sp macro="" textlink="">
      <xdr:nvSpPr>
        <xdr:cNvPr id="319" name="円/楕円 318"/>
        <xdr:cNvSpPr/>
      </xdr:nvSpPr>
      <xdr:spPr>
        <a:xfrm>
          <a:off x="6921500" y="61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67512</xdr:rowOff>
    </xdr:from>
    <xdr:ext cx="599010" cy="259045"/>
    <xdr:sp macro="" textlink="">
      <xdr:nvSpPr>
        <xdr:cNvPr id="320" name="テキスト ボックス 319"/>
        <xdr:cNvSpPr txBox="1"/>
      </xdr:nvSpPr>
      <xdr:spPr>
        <a:xfrm>
          <a:off x="6672794" y="589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26653</xdr:rowOff>
    </xdr:from>
    <xdr:to>
      <xdr:col>15</xdr:col>
      <xdr:colOff>180975</xdr:colOff>
      <xdr:row>59</xdr:row>
      <xdr:rowOff>62626</xdr:rowOff>
    </xdr:to>
    <xdr:cxnSp macro="">
      <xdr:nvCxnSpPr>
        <xdr:cNvPr id="351" name="直線コネクタ 350"/>
        <xdr:cNvCxnSpPr/>
      </xdr:nvCxnSpPr>
      <xdr:spPr>
        <a:xfrm flipV="1">
          <a:off x="9639300" y="10142203"/>
          <a:ext cx="838200" cy="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154761</xdr:rowOff>
    </xdr:from>
    <xdr:to>
      <xdr:col>14</xdr:col>
      <xdr:colOff>28575</xdr:colOff>
      <xdr:row>59</xdr:row>
      <xdr:rowOff>62626</xdr:rowOff>
    </xdr:to>
    <xdr:cxnSp macro="">
      <xdr:nvCxnSpPr>
        <xdr:cNvPr id="354" name="直線コネクタ 353"/>
        <xdr:cNvCxnSpPr/>
      </xdr:nvCxnSpPr>
      <xdr:spPr>
        <a:xfrm>
          <a:off x="8750300" y="10098861"/>
          <a:ext cx="889000" cy="7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154761</xdr:rowOff>
    </xdr:from>
    <xdr:to>
      <xdr:col>12</xdr:col>
      <xdr:colOff>511175</xdr:colOff>
      <xdr:row>59</xdr:row>
      <xdr:rowOff>40994</xdr:rowOff>
    </xdr:to>
    <xdr:cxnSp macro="">
      <xdr:nvCxnSpPr>
        <xdr:cNvPr id="357" name="直線コネクタ 356"/>
        <xdr:cNvCxnSpPr/>
      </xdr:nvCxnSpPr>
      <xdr:spPr>
        <a:xfrm flipV="1">
          <a:off x="7861300" y="10098861"/>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98846</xdr:rowOff>
    </xdr:from>
    <xdr:ext cx="599010" cy="259045"/>
    <xdr:sp macro="" textlink="">
      <xdr:nvSpPr>
        <xdr:cNvPr id="359" name="テキスト ボックス 358"/>
        <xdr:cNvSpPr txBox="1"/>
      </xdr:nvSpPr>
      <xdr:spPr>
        <a:xfrm>
          <a:off x="8450794" y="102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40994</xdr:rowOff>
    </xdr:from>
    <xdr:to>
      <xdr:col>11</xdr:col>
      <xdr:colOff>307975</xdr:colOff>
      <xdr:row>59</xdr:row>
      <xdr:rowOff>80137</xdr:rowOff>
    </xdr:to>
    <xdr:cxnSp macro="">
      <xdr:nvCxnSpPr>
        <xdr:cNvPr id="360" name="直線コネクタ 359"/>
        <xdr:cNvCxnSpPr/>
      </xdr:nvCxnSpPr>
      <xdr:spPr>
        <a:xfrm flipV="1">
          <a:off x="6972300" y="10156544"/>
          <a:ext cx="889000" cy="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102197</xdr:rowOff>
    </xdr:from>
    <xdr:ext cx="599010" cy="259045"/>
    <xdr:sp macro="" textlink="">
      <xdr:nvSpPr>
        <xdr:cNvPr id="362" name="テキスト ボックス 361"/>
        <xdr:cNvSpPr txBox="1"/>
      </xdr:nvSpPr>
      <xdr:spPr>
        <a:xfrm>
          <a:off x="7561794" y="1021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147303</xdr:rowOff>
    </xdr:from>
    <xdr:to>
      <xdr:col>15</xdr:col>
      <xdr:colOff>231775</xdr:colOff>
      <xdr:row>59</xdr:row>
      <xdr:rowOff>77453</xdr:rowOff>
    </xdr:to>
    <xdr:sp macro="" textlink="">
      <xdr:nvSpPr>
        <xdr:cNvPr id="370" name="円/楕円 369"/>
        <xdr:cNvSpPr/>
      </xdr:nvSpPr>
      <xdr:spPr>
        <a:xfrm>
          <a:off x="10426700" y="100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106680</xdr:rowOff>
    </xdr:from>
    <xdr:ext cx="599010" cy="259045"/>
    <xdr:sp macro="" textlink="">
      <xdr:nvSpPr>
        <xdr:cNvPr id="371" name="普通建設事業費該当値テキスト"/>
        <xdr:cNvSpPr txBox="1"/>
      </xdr:nvSpPr>
      <xdr:spPr>
        <a:xfrm>
          <a:off x="10528300" y="987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221,163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11826</xdr:rowOff>
    </xdr:from>
    <xdr:to>
      <xdr:col>14</xdr:col>
      <xdr:colOff>79375</xdr:colOff>
      <xdr:row>59</xdr:row>
      <xdr:rowOff>113426</xdr:rowOff>
    </xdr:to>
    <xdr:sp macro="" textlink="">
      <xdr:nvSpPr>
        <xdr:cNvPr id="372" name="円/楕円 371"/>
        <xdr:cNvSpPr/>
      </xdr:nvSpPr>
      <xdr:spPr>
        <a:xfrm>
          <a:off x="9588500" y="101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104553</xdr:rowOff>
    </xdr:from>
    <xdr:ext cx="599010" cy="259045"/>
    <xdr:sp macro="" textlink="">
      <xdr:nvSpPr>
        <xdr:cNvPr id="373" name="テキスト ボックス 372"/>
        <xdr:cNvSpPr txBox="1"/>
      </xdr:nvSpPr>
      <xdr:spPr>
        <a:xfrm>
          <a:off x="9339794" y="10220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103961</xdr:rowOff>
    </xdr:from>
    <xdr:to>
      <xdr:col>12</xdr:col>
      <xdr:colOff>561975</xdr:colOff>
      <xdr:row>59</xdr:row>
      <xdr:rowOff>34111</xdr:rowOff>
    </xdr:to>
    <xdr:sp macro="" textlink="">
      <xdr:nvSpPr>
        <xdr:cNvPr id="374" name="円/楕円 373"/>
        <xdr:cNvSpPr/>
      </xdr:nvSpPr>
      <xdr:spPr>
        <a:xfrm>
          <a:off x="8699500" y="100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50638</xdr:rowOff>
    </xdr:from>
    <xdr:ext cx="599010" cy="259045"/>
    <xdr:sp macro="" textlink="">
      <xdr:nvSpPr>
        <xdr:cNvPr id="375" name="テキスト ボックス 374"/>
        <xdr:cNvSpPr txBox="1"/>
      </xdr:nvSpPr>
      <xdr:spPr>
        <a:xfrm>
          <a:off x="8450794" y="982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161644</xdr:rowOff>
    </xdr:from>
    <xdr:to>
      <xdr:col>11</xdr:col>
      <xdr:colOff>358775</xdr:colOff>
      <xdr:row>59</xdr:row>
      <xdr:rowOff>91794</xdr:rowOff>
    </xdr:to>
    <xdr:sp macro="" textlink="">
      <xdr:nvSpPr>
        <xdr:cNvPr id="376" name="円/楕円 375"/>
        <xdr:cNvSpPr/>
      </xdr:nvSpPr>
      <xdr:spPr>
        <a:xfrm>
          <a:off x="7810500" y="101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108321</xdr:rowOff>
    </xdr:from>
    <xdr:ext cx="599010" cy="259045"/>
    <xdr:sp macro="" textlink="">
      <xdr:nvSpPr>
        <xdr:cNvPr id="377" name="テキスト ボックス 376"/>
        <xdr:cNvSpPr txBox="1"/>
      </xdr:nvSpPr>
      <xdr:spPr>
        <a:xfrm>
          <a:off x="7561794" y="9880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177,247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29337</xdr:rowOff>
    </xdr:from>
    <xdr:to>
      <xdr:col>10</xdr:col>
      <xdr:colOff>155575</xdr:colOff>
      <xdr:row>59</xdr:row>
      <xdr:rowOff>130937</xdr:rowOff>
    </xdr:to>
    <xdr:sp macro="" textlink="">
      <xdr:nvSpPr>
        <xdr:cNvPr id="378" name="円/楕円 377"/>
        <xdr:cNvSpPr/>
      </xdr:nvSpPr>
      <xdr:spPr>
        <a:xfrm>
          <a:off x="6921500" y="1014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122064</xdr:rowOff>
    </xdr:from>
    <xdr:ext cx="534377" cy="259045"/>
    <xdr:sp macro="" textlink="">
      <xdr:nvSpPr>
        <xdr:cNvPr id="379" name="テキスト ボックス 378"/>
        <xdr:cNvSpPr txBox="1"/>
      </xdr:nvSpPr>
      <xdr:spPr>
        <a:xfrm>
          <a:off x="6705111" y="1023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169954</xdr:rowOff>
    </xdr:from>
    <xdr:to>
      <xdr:col>15</xdr:col>
      <xdr:colOff>180975</xdr:colOff>
      <xdr:row>79</xdr:row>
      <xdr:rowOff>34947</xdr:rowOff>
    </xdr:to>
    <xdr:cxnSp macro="">
      <xdr:nvCxnSpPr>
        <xdr:cNvPr id="408" name="直線コネクタ 407"/>
        <xdr:cNvCxnSpPr/>
      </xdr:nvCxnSpPr>
      <xdr:spPr>
        <a:xfrm flipV="1">
          <a:off x="9639300" y="13543054"/>
          <a:ext cx="8382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34947</xdr:rowOff>
    </xdr:from>
    <xdr:to>
      <xdr:col>14</xdr:col>
      <xdr:colOff>28575</xdr:colOff>
      <xdr:row>79</xdr:row>
      <xdr:rowOff>44450</xdr:rowOff>
    </xdr:to>
    <xdr:cxnSp macro="">
      <xdr:nvCxnSpPr>
        <xdr:cNvPr id="411" name="直線コネクタ 410"/>
        <xdr:cNvCxnSpPr/>
      </xdr:nvCxnSpPr>
      <xdr:spPr>
        <a:xfrm flipV="1">
          <a:off x="8750300" y="13579497"/>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119154</xdr:rowOff>
    </xdr:from>
    <xdr:to>
      <xdr:col>15</xdr:col>
      <xdr:colOff>231775</xdr:colOff>
      <xdr:row>79</xdr:row>
      <xdr:rowOff>49304</xdr:rowOff>
    </xdr:to>
    <xdr:sp macro="" textlink="">
      <xdr:nvSpPr>
        <xdr:cNvPr id="421" name="円/楕円 420"/>
        <xdr:cNvSpPr/>
      </xdr:nvSpPr>
      <xdr:spPr>
        <a:xfrm>
          <a:off x="10426700" y="134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78531</xdr:rowOff>
    </xdr:from>
    <xdr:ext cx="599010" cy="259045"/>
    <xdr:sp macro="" textlink="">
      <xdr:nvSpPr>
        <xdr:cNvPr id="422" name="普通建設事業費 （ うち新規整備　）該当値テキスト"/>
        <xdr:cNvSpPr txBox="1"/>
      </xdr:nvSpPr>
      <xdr:spPr>
        <a:xfrm>
          <a:off x="10528300" y="1328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155597</xdr:rowOff>
    </xdr:from>
    <xdr:to>
      <xdr:col>14</xdr:col>
      <xdr:colOff>79375</xdr:colOff>
      <xdr:row>79</xdr:row>
      <xdr:rowOff>85747</xdr:rowOff>
    </xdr:to>
    <xdr:sp macro="" textlink="">
      <xdr:nvSpPr>
        <xdr:cNvPr id="423" name="円/楕円 422"/>
        <xdr:cNvSpPr/>
      </xdr:nvSpPr>
      <xdr:spPr>
        <a:xfrm>
          <a:off x="9588500" y="135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76874</xdr:rowOff>
    </xdr:from>
    <xdr:ext cx="534377" cy="259045"/>
    <xdr:sp macro="" textlink="">
      <xdr:nvSpPr>
        <xdr:cNvPr id="424" name="テキスト ボックス 423"/>
        <xdr:cNvSpPr txBox="1"/>
      </xdr:nvSpPr>
      <xdr:spPr>
        <a:xfrm>
          <a:off x="9372111" y="1362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5" name="円/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6" name="テキスト ボックス 425"/>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140725</xdr:rowOff>
    </xdr:from>
    <xdr:to>
      <xdr:col>15</xdr:col>
      <xdr:colOff>180340</xdr:colOff>
      <xdr:row>99</xdr:row>
      <xdr:rowOff>44450</xdr:rowOff>
    </xdr:to>
    <xdr:cxnSp macro="">
      <xdr:nvCxnSpPr>
        <xdr:cNvPr id="450" name="直線コネクタ 449"/>
        <xdr:cNvCxnSpPr/>
      </xdr:nvCxnSpPr>
      <xdr:spPr>
        <a:xfrm flipV="1">
          <a:off x="10475595" y="16085575"/>
          <a:ext cx="1270" cy="932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87402</xdr:rowOff>
    </xdr:from>
    <xdr:ext cx="599010" cy="259045"/>
    <xdr:sp macro="" textlink="">
      <xdr:nvSpPr>
        <xdr:cNvPr id="453" name="普通建設事業費 （ うち更新整備　）最大値テキスト"/>
        <xdr:cNvSpPr txBox="1"/>
      </xdr:nvSpPr>
      <xdr:spPr>
        <a:xfrm>
          <a:off x="10528300" y="15860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93</xdr:row>
      <xdr:rowOff>140725</xdr:rowOff>
    </xdr:from>
    <xdr:to>
      <xdr:col>15</xdr:col>
      <xdr:colOff>269875</xdr:colOff>
      <xdr:row>93</xdr:row>
      <xdr:rowOff>140725</xdr:rowOff>
    </xdr:to>
    <xdr:cxnSp macro="">
      <xdr:nvCxnSpPr>
        <xdr:cNvPr id="454" name="直線コネクタ 453"/>
        <xdr:cNvCxnSpPr/>
      </xdr:nvCxnSpPr>
      <xdr:spPr>
        <a:xfrm>
          <a:off x="10388600" y="16085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64585</xdr:rowOff>
    </xdr:from>
    <xdr:to>
      <xdr:col>15</xdr:col>
      <xdr:colOff>180975</xdr:colOff>
      <xdr:row>97</xdr:row>
      <xdr:rowOff>89213</xdr:rowOff>
    </xdr:to>
    <xdr:cxnSp macro="">
      <xdr:nvCxnSpPr>
        <xdr:cNvPr id="455" name="直線コネクタ 454"/>
        <xdr:cNvCxnSpPr/>
      </xdr:nvCxnSpPr>
      <xdr:spPr>
        <a:xfrm flipV="1">
          <a:off x="9639300" y="16695235"/>
          <a:ext cx="838200" cy="2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99015</xdr:rowOff>
    </xdr:from>
    <xdr:ext cx="534377" cy="259045"/>
    <xdr:sp macro="" textlink="">
      <xdr:nvSpPr>
        <xdr:cNvPr id="456" name="普通建設事業費 （ うち更新整備　）平均値テキスト"/>
        <xdr:cNvSpPr txBox="1"/>
      </xdr:nvSpPr>
      <xdr:spPr>
        <a:xfrm>
          <a:off x="10528300" y="16729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120588</xdr:rowOff>
    </xdr:from>
    <xdr:to>
      <xdr:col>15</xdr:col>
      <xdr:colOff>231775</xdr:colOff>
      <xdr:row>98</xdr:row>
      <xdr:rowOff>50738</xdr:rowOff>
    </xdr:to>
    <xdr:sp macro="" textlink="">
      <xdr:nvSpPr>
        <xdr:cNvPr id="457" name="フローチャート : 判断 456"/>
        <xdr:cNvSpPr/>
      </xdr:nvSpPr>
      <xdr:spPr>
        <a:xfrm>
          <a:off x="104267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126628</xdr:rowOff>
    </xdr:from>
    <xdr:to>
      <xdr:col>14</xdr:col>
      <xdr:colOff>28575</xdr:colOff>
      <xdr:row>97</xdr:row>
      <xdr:rowOff>89213</xdr:rowOff>
    </xdr:to>
    <xdr:cxnSp macro="">
      <xdr:nvCxnSpPr>
        <xdr:cNvPr id="458" name="直線コネクタ 457"/>
        <xdr:cNvCxnSpPr/>
      </xdr:nvCxnSpPr>
      <xdr:spPr>
        <a:xfrm>
          <a:off x="8750300" y="15728578"/>
          <a:ext cx="889000" cy="99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165649</xdr:rowOff>
    </xdr:from>
    <xdr:to>
      <xdr:col>14</xdr:col>
      <xdr:colOff>79375</xdr:colOff>
      <xdr:row>98</xdr:row>
      <xdr:rowOff>95799</xdr:rowOff>
    </xdr:to>
    <xdr:sp macro="" textlink="">
      <xdr:nvSpPr>
        <xdr:cNvPr id="459" name="フローチャート : 判断 458"/>
        <xdr:cNvSpPr/>
      </xdr:nvSpPr>
      <xdr:spPr>
        <a:xfrm>
          <a:off x="9588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86926</xdr:rowOff>
    </xdr:from>
    <xdr:ext cx="534377" cy="259045"/>
    <xdr:sp macro="" textlink="">
      <xdr:nvSpPr>
        <xdr:cNvPr id="460" name="テキスト ボックス 459"/>
        <xdr:cNvSpPr txBox="1"/>
      </xdr:nvSpPr>
      <xdr:spPr>
        <a:xfrm>
          <a:off x="9372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70757</xdr:rowOff>
    </xdr:from>
    <xdr:to>
      <xdr:col>12</xdr:col>
      <xdr:colOff>561975</xdr:colOff>
      <xdr:row>98</xdr:row>
      <xdr:rowOff>907</xdr:rowOff>
    </xdr:to>
    <xdr:sp macro="" textlink="">
      <xdr:nvSpPr>
        <xdr:cNvPr id="461" name="フローチャート : 判断 460"/>
        <xdr:cNvSpPr/>
      </xdr:nvSpPr>
      <xdr:spPr>
        <a:xfrm>
          <a:off x="8699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163484</xdr:rowOff>
    </xdr:from>
    <xdr:ext cx="534377" cy="259045"/>
    <xdr:sp macro="" textlink="">
      <xdr:nvSpPr>
        <xdr:cNvPr id="462" name="テキスト ボックス 461"/>
        <xdr:cNvSpPr txBox="1"/>
      </xdr:nvSpPr>
      <xdr:spPr>
        <a:xfrm>
          <a:off x="8483111" y="167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13785</xdr:rowOff>
    </xdr:from>
    <xdr:to>
      <xdr:col>15</xdr:col>
      <xdr:colOff>231775</xdr:colOff>
      <xdr:row>97</xdr:row>
      <xdr:rowOff>115385</xdr:rowOff>
    </xdr:to>
    <xdr:sp macro="" textlink="">
      <xdr:nvSpPr>
        <xdr:cNvPr id="468" name="円/楕円 467"/>
        <xdr:cNvSpPr/>
      </xdr:nvSpPr>
      <xdr:spPr>
        <a:xfrm>
          <a:off x="10426700" y="166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36662</xdr:rowOff>
    </xdr:from>
    <xdr:ext cx="534377" cy="259045"/>
    <xdr:sp macro="" textlink="">
      <xdr:nvSpPr>
        <xdr:cNvPr id="469" name="普通建設事業費 （ うち更新整備　）該当値テキスト"/>
        <xdr:cNvSpPr txBox="1"/>
      </xdr:nvSpPr>
      <xdr:spPr>
        <a:xfrm>
          <a:off x="10528300" y="164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84,715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38413</xdr:rowOff>
    </xdr:from>
    <xdr:to>
      <xdr:col>14</xdr:col>
      <xdr:colOff>79375</xdr:colOff>
      <xdr:row>97</xdr:row>
      <xdr:rowOff>140013</xdr:rowOff>
    </xdr:to>
    <xdr:sp macro="" textlink="">
      <xdr:nvSpPr>
        <xdr:cNvPr id="470" name="円/楕円 469"/>
        <xdr:cNvSpPr/>
      </xdr:nvSpPr>
      <xdr:spPr>
        <a:xfrm>
          <a:off x="9588500" y="1666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156540</xdr:rowOff>
    </xdr:from>
    <xdr:ext cx="534377" cy="259045"/>
    <xdr:sp macro="" textlink="">
      <xdr:nvSpPr>
        <xdr:cNvPr id="471" name="テキスト ボックス 470"/>
        <xdr:cNvSpPr txBox="1"/>
      </xdr:nvSpPr>
      <xdr:spPr>
        <a:xfrm>
          <a:off x="9372111" y="164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78,251</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75828</xdr:rowOff>
    </xdr:from>
    <xdr:to>
      <xdr:col>12</xdr:col>
      <xdr:colOff>561975</xdr:colOff>
      <xdr:row>92</xdr:row>
      <xdr:rowOff>5978</xdr:rowOff>
    </xdr:to>
    <xdr:sp macro="" textlink="">
      <xdr:nvSpPr>
        <xdr:cNvPr id="472" name="円/楕円 471"/>
        <xdr:cNvSpPr/>
      </xdr:nvSpPr>
      <xdr:spPr>
        <a:xfrm>
          <a:off x="8699500" y="156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90</xdr:row>
      <xdr:rowOff>22505</xdr:rowOff>
    </xdr:from>
    <xdr:ext cx="599010" cy="259045"/>
    <xdr:sp macro="" textlink="">
      <xdr:nvSpPr>
        <xdr:cNvPr id="473" name="テキスト ボックス 472"/>
        <xdr:cNvSpPr txBox="1"/>
      </xdr:nvSpPr>
      <xdr:spPr>
        <a:xfrm>
          <a:off x="8450794" y="1545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4" name="直線コネクタ 48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5" name="テキスト ボックス 48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6" name="直線コネクタ 48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7" name="テキスト ボックス 48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8" name="直線コネクタ 48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9" name="テキスト ボックス 48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0" name="直線コネクタ 48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91" name="テキスト ボックス 49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5" name="直線コネクタ 494"/>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6"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7" name="直線コネクタ 49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8"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9" name="直線コネクタ 498"/>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136260</xdr:rowOff>
    </xdr:from>
    <xdr:to>
      <xdr:col>23</xdr:col>
      <xdr:colOff>517525</xdr:colOff>
      <xdr:row>38</xdr:row>
      <xdr:rowOff>139071</xdr:rowOff>
    </xdr:to>
    <xdr:cxnSp macro="">
      <xdr:nvCxnSpPr>
        <xdr:cNvPr id="500" name="直線コネクタ 499"/>
        <xdr:cNvCxnSpPr/>
      </xdr:nvCxnSpPr>
      <xdr:spPr>
        <a:xfrm>
          <a:off x="15481300" y="6651360"/>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501"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2" name="フローチャート : 判断 501"/>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135094</xdr:rowOff>
    </xdr:from>
    <xdr:to>
      <xdr:col>22</xdr:col>
      <xdr:colOff>365125</xdr:colOff>
      <xdr:row>38</xdr:row>
      <xdr:rowOff>136260</xdr:rowOff>
    </xdr:to>
    <xdr:cxnSp macro="">
      <xdr:nvCxnSpPr>
        <xdr:cNvPr id="503" name="直線コネクタ 502"/>
        <xdr:cNvCxnSpPr/>
      </xdr:nvCxnSpPr>
      <xdr:spPr>
        <a:xfrm>
          <a:off x="14592300" y="665019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4" name="フローチャート : 判断 503"/>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5" name="テキスト ボックス 504"/>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131128</xdr:rowOff>
    </xdr:from>
    <xdr:to>
      <xdr:col>21</xdr:col>
      <xdr:colOff>161925</xdr:colOff>
      <xdr:row>38</xdr:row>
      <xdr:rowOff>135094</xdr:rowOff>
    </xdr:to>
    <xdr:cxnSp macro="">
      <xdr:nvCxnSpPr>
        <xdr:cNvPr id="506" name="直線コネクタ 505"/>
        <xdr:cNvCxnSpPr/>
      </xdr:nvCxnSpPr>
      <xdr:spPr>
        <a:xfrm>
          <a:off x="13703300" y="6646228"/>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7" name="フローチャート : 判断 506"/>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8" name="テキスト ボックス 507"/>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117457</xdr:rowOff>
    </xdr:from>
    <xdr:to>
      <xdr:col>19</xdr:col>
      <xdr:colOff>644525</xdr:colOff>
      <xdr:row>38</xdr:row>
      <xdr:rowOff>131128</xdr:rowOff>
    </xdr:to>
    <xdr:cxnSp macro="">
      <xdr:nvCxnSpPr>
        <xdr:cNvPr id="509" name="直線コネクタ 508"/>
        <xdr:cNvCxnSpPr/>
      </xdr:nvCxnSpPr>
      <xdr:spPr>
        <a:xfrm>
          <a:off x="12814300" y="6632557"/>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10" name="フローチャート : 判断 509"/>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11" name="テキスト ボックス 510"/>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2" name="フローチャート : 判断 511"/>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3" name="テキスト ボックス 512"/>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88271</xdr:rowOff>
    </xdr:from>
    <xdr:to>
      <xdr:col>23</xdr:col>
      <xdr:colOff>568325</xdr:colOff>
      <xdr:row>39</xdr:row>
      <xdr:rowOff>18421</xdr:rowOff>
    </xdr:to>
    <xdr:sp macro="" textlink="">
      <xdr:nvSpPr>
        <xdr:cNvPr id="519" name="円/楕円 518"/>
        <xdr:cNvSpPr/>
      </xdr:nvSpPr>
      <xdr:spPr>
        <a:xfrm>
          <a:off x="16268700" y="660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20"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85460</xdr:rowOff>
    </xdr:from>
    <xdr:to>
      <xdr:col>22</xdr:col>
      <xdr:colOff>415925</xdr:colOff>
      <xdr:row>39</xdr:row>
      <xdr:rowOff>15610</xdr:rowOff>
    </xdr:to>
    <xdr:sp macro="" textlink="">
      <xdr:nvSpPr>
        <xdr:cNvPr id="521" name="円/楕円 520"/>
        <xdr:cNvSpPr/>
      </xdr:nvSpPr>
      <xdr:spPr>
        <a:xfrm>
          <a:off x="15430500" y="66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6737</xdr:rowOff>
    </xdr:from>
    <xdr:ext cx="469744" cy="259045"/>
    <xdr:sp macro="" textlink="">
      <xdr:nvSpPr>
        <xdr:cNvPr id="522" name="テキスト ボックス 521"/>
        <xdr:cNvSpPr txBox="1"/>
      </xdr:nvSpPr>
      <xdr:spPr>
        <a:xfrm>
          <a:off x="15246427" y="669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84294</xdr:rowOff>
    </xdr:from>
    <xdr:to>
      <xdr:col>21</xdr:col>
      <xdr:colOff>212725</xdr:colOff>
      <xdr:row>39</xdr:row>
      <xdr:rowOff>14444</xdr:rowOff>
    </xdr:to>
    <xdr:sp macro="" textlink="">
      <xdr:nvSpPr>
        <xdr:cNvPr id="523" name="円/楕円 522"/>
        <xdr:cNvSpPr/>
      </xdr:nvSpPr>
      <xdr:spPr>
        <a:xfrm>
          <a:off x="14541500" y="659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5571</xdr:rowOff>
    </xdr:from>
    <xdr:ext cx="469744" cy="259045"/>
    <xdr:sp macro="" textlink="">
      <xdr:nvSpPr>
        <xdr:cNvPr id="524" name="テキスト ボックス 523"/>
        <xdr:cNvSpPr txBox="1"/>
      </xdr:nvSpPr>
      <xdr:spPr>
        <a:xfrm>
          <a:off x="14357427" y="6692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80328</xdr:rowOff>
    </xdr:from>
    <xdr:to>
      <xdr:col>20</xdr:col>
      <xdr:colOff>9525</xdr:colOff>
      <xdr:row>39</xdr:row>
      <xdr:rowOff>10478</xdr:rowOff>
    </xdr:to>
    <xdr:sp macro="" textlink="">
      <xdr:nvSpPr>
        <xdr:cNvPr id="525" name="円/楕円 524"/>
        <xdr:cNvSpPr/>
      </xdr:nvSpPr>
      <xdr:spPr>
        <a:xfrm>
          <a:off x="13652500" y="6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1605</xdr:rowOff>
    </xdr:from>
    <xdr:ext cx="469744" cy="259045"/>
    <xdr:sp macro="" textlink="">
      <xdr:nvSpPr>
        <xdr:cNvPr id="526" name="テキスト ボックス 525"/>
        <xdr:cNvSpPr txBox="1"/>
      </xdr:nvSpPr>
      <xdr:spPr>
        <a:xfrm>
          <a:off x="13468427" y="6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66657</xdr:rowOff>
    </xdr:from>
    <xdr:to>
      <xdr:col>18</xdr:col>
      <xdr:colOff>492125</xdr:colOff>
      <xdr:row>38</xdr:row>
      <xdr:rowOff>168257</xdr:rowOff>
    </xdr:to>
    <xdr:sp macro="" textlink="">
      <xdr:nvSpPr>
        <xdr:cNvPr id="527" name="円/楕円 526"/>
        <xdr:cNvSpPr/>
      </xdr:nvSpPr>
      <xdr:spPr>
        <a:xfrm>
          <a:off x="12763500" y="658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159384</xdr:rowOff>
    </xdr:from>
    <xdr:ext cx="469744" cy="259045"/>
    <xdr:sp macro="" textlink="">
      <xdr:nvSpPr>
        <xdr:cNvPr id="528" name="テキスト ボックス 527"/>
        <xdr:cNvSpPr txBox="1"/>
      </xdr:nvSpPr>
      <xdr:spPr>
        <a:xfrm>
          <a:off x="12579427" y="667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7" name="直線コネクタ 596"/>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8"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9" name="直線コネクタ 598"/>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600"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601" name="直線コネクタ 600"/>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116194</xdr:rowOff>
    </xdr:from>
    <xdr:to>
      <xdr:col>23</xdr:col>
      <xdr:colOff>517525</xdr:colOff>
      <xdr:row>75</xdr:row>
      <xdr:rowOff>163114</xdr:rowOff>
    </xdr:to>
    <xdr:cxnSp macro="">
      <xdr:nvCxnSpPr>
        <xdr:cNvPr id="602" name="直線コネクタ 601"/>
        <xdr:cNvCxnSpPr/>
      </xdr:nvCxnSpPr>
      <xdr:spPr>
        <a:xfrm>
          <a:off x="15481300" y="12974944"/>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3"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4" name="フローチャート : 判断 603"/>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112623</xdr:rowOff>
    </xdr:from>
    <xdr:to>
      <xdr:col>22</xdr:col>
      <xdr:colOff>365125</xdr:colOff>
      <xdr:row>75</xdr:row>
      <xdr:rowOff>116194</xdr:rowOff>
    </xdr:to>
    <xdr:cxnSp macro="">
      <xdr:nvCxnSpPr>
        <xdr:cNvPr id="605" name="直線コネクタ 604"/>
        <xdr:cNvCxnSpPr/>
      </xdr:nvCxnSpPr>
      <xdr:spPr>
        <a:xfrm>
          <a:off x="14592300" y="12971373"/>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6" name="フローチャート : 判断 605"/>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7" name="テキスト ボックス 606"/>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112406</xdr:rowOff>
    </xdr:from>
    <xdr:to>
      <xdr:col>21</xdr:col>
      <xdr:colOff>161925</xdr:colOff>
      <xdr:row>75</xdr:row>
      <xdr:rowOff>112623</xdr:rowOff>
    </xdr:to>
    <xdr:cxnSp macro="">
      <xdr:nvCxnSpPr>
        <xdr:cNvPr id="608" name="直線コネクタ 607"/>
        <xdr:cNvCxnSpPr/>
      </xdr:nvCxnSpPr>
      <xdr:spPr>
        <a:xfrm>
          <a:off x="13703300" y="1297115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9" name="フローチャート : 判断 608"/>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168712</xdr:rowOff>
    </xdr:from>
    <xdr:ext cx="534377" cy="259045"/>
    <xdr:sp macro="" textlink="">
      <xdr:nvSpPr>
        <xdr:cNvPr id="610" name="テキスト ボックス 609"/>
        <xdr:cNvSpPr txBox="1"/>
      </xdr:nvSpPr>
      <xdr:spPr>
        <a:xfrm>
          <a:off x="14325111" y="130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108827</xdr:rowOff>
    </xdr:from>
    <xdr:to>
      <xdr:col>19</xdr:col>
      <xdr:colOff>644525</xdr:colOff>
      <xdr:row>75</xdr:row>
      <xdr:rowOff>112406</xdr:rowOff>
    </xdr:to>
    <xdr:cxnSp macro="">
      <xdr:nvCxnSpPr>
        <xdr:cNvPr id="611" name="直線コネクタ 610"/>
        <xdr:cNvCxnSpPr/>
      </xdr:nvCxnSpPr>
      <xdr:spPr>
        <a:xfrm>
          <a:off x="12814300" y="12967577"/>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2" name="フローチャート : 判断 611"/>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3" name="テキスト ボックス 612"/>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4" name="フローチャート : 判断 613"/>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5" name="テキスト ボックス 614"/>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112314</xdr:rowOff>
    </xdr:from>
    <xdr:to>
      <xdr:col>23</xdr:col>
      <xdr:colOff>568325</xdr:colOff>
      <xdr:row>76</xdr:row>
      <xdr:rowOff>42464</xdr:rowOff>
    </xdr:to>
    <xdr:sp macro="" textlink="">
      <xdr:nvSpPr>
        <xdr:cNvPr id="621" name="円/楕円 620"/>
        <xdr:cNvSpPr/>
      </xdr:nvSpPr>
      <xdr:spPr>
        <a:xfrm>
          <a:off x="16268700" y="1297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90741</xdr:rowOff>
    </xdr:from>
    <xdr:ext cx="534377" cy="259045"/>
    <xdr:sp macro="" textlink="">
      <xdr:nvSpPr>
        <xdr:cNvPr id="622" name="公債費該当値テキスト"/>
        <xdr:cNvSpPr txBox="1"/>
      </xdr:nvSpPr>
      <xdr:spPr>
        <a:xfrm>
          <a:off x="16370300" y="1294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65,903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65394</xdr:rowOff>
    </xdr:from>
    <xdr:to>
      <xdr:col>22</xdr:col>
      <xdr:colOff>415925</xdr:colOff>
      <xdr:row>75</xdr:row>
      <xdr:rowOff>166994</xdr:rowOff>
    </xdr:to>
    <xdr:sp macro="" textlink="">
      <xdr:nvSpPr>
        <xdr:cNvPr id="623" name="円/楕円 622"/>
        <xdr:cNvSpPr/>
      </xdr:nvSpPr>
      <xdr:spPr>
        <a:xfrm>
          <a:off x="15430500" y="1292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12071</xdr:rowOff>
    </xdr:from>
    <xdr:ext cx="534377" cy="259045"/>
    <xdr:sp macro="" textlink="">
      <xdr:nvSpPr>
        <xdr:cNvPr id="624" name="テキスト ボックス 623"/>
        <xdr:cNvSpPr txBox="1"/>
      </xdr:nvSpPr>
      <xdr:spPr>
        <a:xfrm>
          <a:off x="15214111" y="1269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61823</xdr:rowOff>
    </xdr:from>
    <xdr:to>
      <xdr:col>21</xdr:col>
      <xdr:colOff>212725</xdr:colOff>
      <xdr:row>75</xdr:row>
      <xdr:rowOff>163423</xdr:rowOff>
    </xdr:to>
    <xdr:sp macro="" textlink="">
      <xdr:nvSpPr>
        <xdr:cNvPr id="625" name="円/楕円 624"/>
        <xdr:cNvSpPr/>
      </xdr:nvSpPr>
      <xdr:spPr>
        <a:xfrm>
          <a:off x="14541500" y="129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8500</xdr:rowOff>
    </xdr:from>
    <xdr:ext cx="534377" cy="259045"/>
    <xdr:sp macro="" textlink="">
      <xdr:nvSpPr>
        <xdr:cNvPr id="626" name="テキスト ボックス 625"/>
        <xdr:cNvSpPr txBox="1"/>
      </xdr:nvSpPr>
      <xdr:spPr>
        <a:xfrm>
          <a:off x="14325111" y="126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61606</xdr:rowOff>
    </xdr:from>
    <xdr:to>
      <xdr:col>20</xdr:col>
      <xdr:colOff>9525</xdr:colOff>
      <xdr:row>75</xdr:row>
      <xdr:rowOff>163206</xdr:rowOff>
    </xdr:to>
    <xdr:sp macro="" textlink="">
      <xdr:nvSpPr>
        <xdr:cNvPr id="627" name="円/楕円 626"/>
        <xdr:cNvSpPr/>
      </xdr:nvSpPr>
      <xdr:spPr>
        <a:xfrm>
          <a:off x="13652500" y="1292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8283</xdr:rowOff>
    </xdr:from>
    <xdr:ext cx="534377" cy="259045"/>
    <xdr:sp macro="" textlink="">
      <xdr:nvSpPr>
        <xdr:cNvPr id="628" name="テキスト ボックス 627"/>
        <xdr:cNvSpPr txBox="1"/>
      </xdr:nvSpPr>
      <xdr:spPr>
        <a:xfrm>
          <a:off x="13436111" y="1269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58027</xdr:rowOff>
    </xdr:from>
    <xdr:to>
      <xdr:col>18</xdr:col>
      <xdr:colOff>492125</xdr:colOff>
      <xdr:row>75</xdr:row>
      <xdr:rowOff>159627</xdr:rowOff>
    </xdr:to>
    <xdr:sp macro="" textlink="">
      <xdr:nvSpPr>
        <xdr:cNvPr id="629" name="円/楕円 628"/>
        <xdr:cNvSpPr/>
      </xdr:nvSpPr>
      <xdr:spPr>
        <a:xfrm>
          <a:off x="12763500" y="129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150754</xdr:rowOff>
    </xdr:from>
    <xdr:ext cx="534377" cy="259045"/>
    <xdr:sp macro="" textlink="">
      <xdr:nvSpPr>
        <xdr:cNvPr id="630" name="テキスト ボックス 629"/>
        <xdr:cNvSpPr txBox="1"/>
      </xdr:nvSpPr>
      <xdr:spPr>
        <a:xfrm>
          <a:off x="12547111" y="130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4" name="テキスト ボックス 64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6" name="テキスト ボックス 64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8" name="テキスト ボックス 64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2" name="直線コネクタ 651"/>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3"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4" name="直線コネクタ 653"/>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5"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6" name="直線コネクタ 655"/>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123332</xdr:rowOff>
    </xdr:from>
    <xdr:to>
      <xdr:col>23</xdr:col>
      <xdr:colOff>517525</xdr:colOff>
      <xdr:row>98</xdr:row>
      <xdr:rowOff>132428</xdr:rowOff>
    </xdr:to>
    <xdr:cxnSp macro="">
      <xdr:nvCxnSpPr>
        <xdr:cNvPr id="657" name="直線コネクタ 656"/>
        <xdr:cNvCxnSpPr/>
      </xdr:nvCxnSpPr>
      <xdr:spPr>
        <a:xfrm>
          <a:off x="15481300" y="16925432"/>
          <a:ext cx="838200" cy="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8"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9" name="フローチャート : 判断 658"/>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123332</xdr:rowOff>
    </xdr:from>
    <xdr:to>
      <xdr:col>22</xdr:col>
      <xdr:colOff>365125</xdr:colOff>
      <xdr:row>98</xdr:row>
      <xdr:rowOff>136682</xdr:rowOff>
    </xdr:to>
    <xdr:cxnSp macro="">
      <xdr:nvCxnSpPr>
        <xdr:cNvPr id="660" name="直線コネクタ 659"/>
        <xdr:cNvCxnSpPr/>
      </xdr:nvCxnSpPr>
      <xdr:spPr>
        <a:xfrm flipV="1">
          <a:off x="14592300" y="16925432"/>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61" name="フローチャート : 判断 660"/>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2" name="テキスト ボックス 661"/>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103919</xdr:rowOff>
    </xdr:from>
    <xdr:to>
      <xdr:col>21</xdr:col>
      <xdr:colOff>161925</xdr:colOff>
      <xdr:row>98</xdr:row>
      <xdr:rowOff>136682</xdr:rowOff>
    </xdr:to>
    <xdr:cxnSp macro="">
      <xdr:nvCxnSpPr>
        <xdr:cNvPr id="663" name="直線コネクタ 662"/>
        <xdr:cNvCxnSpPr/>
      </xdr:nvCxnSpPr>
      <xdr:spPr>
        <a:xfrm>
          <a:off x="13703300" y="16906019"/>
          <a:ext cx="889000" cy="3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4" name="フローチャート : 判断 663"/>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5" name="テキスト ボックス 664"/>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103919</xdr:rowOff>
    </xdr:from>
    <xdr:to>
      <xdr:col>19</xdr:col>
      <xdr:colOff>644525</xdr:colOff>
      <xdr:row>98</xdr:row>
      <xdr:rowOff>128741</xdr:rowOff>
    </xdr:to>
    <xdr:cxnSp macro="">
      <xdr:nvCxnSpPr>
        <xdr:cNvPr id="666" name="直線コネクタ 665"/>
        <xdr:cNvCxnSpPr/>
      </xdr:nvCxnSpPr>
      <xdr:spPr>
        <a:xfrm flipV="1">
          <a:off x="12814300" y="16906019"/>
          <a:ext cx="889000" cy="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7" name="フローチャート : 判断 666"/>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162661</xdr:rowOff>
    </xdr:from>
    <xdr:ext cx="534377" cy="259045"/>
    <xdr:sp macro="" textlink="">
      <xdr:nvSpPr>
        <xdr:cNvPr id="668" name="テキスト ボックス 667"/>
        <xdr:cNvSpPr txBox="1"/>
      </xdr:nvSpPr>
      <xdr:spPr>
        <a:xfrm>
          <a:off x="13436111" y="169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9" name="フローチャート : 判断 668"/>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70" name="テキスト ボックス 669"/>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81628</xdr:rowOff>
    </xdr:from>
    <xdr:to>
      <xdr:col>23</xdr:col>
      <xdr:colOff>568325</xdr:colOff>
      <xdr:row>99</xdr:row>
      <xdr:rowOff>11778</xdr:rowOff>
    </xdr:to>
    <xdr:sp macro="" textlink="">
      <xdr:nvSpPr>
        <xdr:cNvPr id="676" name="円/楕円 675"/>
        <xdr:cNvSpPr/>
      </xdr:nvSpPr>
      <xdr:spPr>
        <a:xfrm>
          <a:off x="16268700" y="16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7"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72532</xdr:rowOff>
    </xdr:from>
    <xdr:to>
      <xdr:col>22</xdr:col>
      <xdr:colOff>415925</xdr:colOff>
      <xdr:row>99</xdr:row>
      <xdr:rowOff>2682</xdr:rowOff>
    </xdr:to>
    <xdr:sp macro="" textlink="">
      <xdr:nvSpPr>
        <xdr:cNvPr id="678" name="円/楕円 677"/>
        <xdr:cNvSpPr/>
      </xdr:nvSpPr>
      <xdr:spPr>
        <a:xfrm>
          <a:off x="15430500" y="1687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165259</xdr:rowOff>
    </xdr:from>
    <xdr:ext cx="534377" cy="259045"/>
    <xdr:sp macro="" textlink="">
      <xdr:nvSpPr>
        <xdr:cNvPr id="679" name="テキスト ボックス 678"/>
        <xdr:cNvSpPr txBox="1"/>
      </xdr:nvSpPr>
      <xdr:spPr>
        <a:xfrm>
          <a:off x="15214111" y="169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85882</xdr:rowOff>
    </xdr:from>
    <xdr:to>
      <xdr:col>21</xdr:col>
      <xdr:colOff>212725</xdr:colOff>
      <xdr:row>99</xdr:row>
      <xdr:rowOff>16032</xdr:rowOff>
    </xdr:to>
    <xdr:sp macro="" textlink="">
      <xdr:nvSpPr>
        <xdr:cNvPr id="680" name="円/楕円 679"/>
        <xdr:cNvSpPr/>
      </xdr:nvSpPr>
      <xdr:spPr>
        <a:xfrm>
          <a:off x="14541500" y="168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7159</xdr:rowOff>
    </xdr:from>
    <xdr:ext cx="469744" cy="259045"/>
    <xdr:sp macro="" textlink="">
      <xdr:nvSpPr>
        <xdr:cNvPr id="681" name="テキスト ボックス 680"/>
        <xdr:cNvSpPr txBox="1"/>
      </xdr:nvSpPr>
      <xdr:spPr>
        <a:xfrm>
          <a:off x="14357427" y="1698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53119</xdr:rowOff>
    </xdr:from>
    <xdr:to>
      <xdr:col>20</xdr:col>
      <xdr:colOff>9525</xdr:colOff>
      <xdr:row>98</xdr:row>
      <xdr:rowOff>154719</xdr:rowOff>
    </xdr:to>
    <xdr:sp macro="" textlink="">
      <xdr:nvSpPr>
        <xdr:cNvPr id="682" name="円/楕円 681"/>
        <xdr:cNvSpPr/>
      </xdr:nvSpPr>
      <xdr:spPr>
        <a:xfrm>
          <a:off x="13652500" y="168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171246</xdr:rowOff>
    </xdr:from>
    <xdr:ext cx="534377" cy="259045"/>
    <xdr:sp macro="" textlink="">
      <xdr:nvSpPr>
        <xdr:cNvPr id="683" name="テキスト ボックス 682"/>
        <xdr:cNvSpPr txBox="1"/>
      </xdr:nvSpPr>
      <xdr:spPr>
        <a:xfrm>
          <a:off x="13436111" y="1663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77941</xdr:rowOff>
    </xdr:from>
    <xdr:to>
      <xdr:col>18</xdr:col>
      <xdr:colOff>492125</xdr:colOff>
      <xdr:row>99</xdr:row>
      <xdr:rowOff>8091</xdr:rowOff>
    </xdr:to>
    <xdr:sp macro="" textlink="">
      <xdr:nvSpPr>
        <xdr:cNvPr id="684" name="円/楕円 683"/>
        <xdr:cNvSpPr/>
      </xdr:nvSpPr>
      <xdr:spPr>
        <a:xfrm>
          <a:off x="12763500" y="168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170668</xdr:rowOff>
    </xdr:from>
    <xdr:ext cx="534377" cy="259045"/>
    <xdr:sp macro="" textlink="">
      <xdr:nvSpPr>
        <xdr:cNvPr id="685" name="テキスト ボックス 684"/>
        <xdr:cNvSpPr txBox="1"/>
      </xdr:nvSpPr>
      <xdr:spPr>
        <a:xfrm>
          <a:off x="12547111" y="1697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7" name="直線コネクタ 706"/>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10"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11" name="直線コネクタ 710"/>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93660</xdr:rowOff>
    </xdr:from>
    <xdr:to>
      <xdr:col>32</xdr:col>
      <xdr:colOff>187325</xdr:colOff>
      <xdr:row>33</xdr:row>
      <xdr:rowOff>144363</xdr:rowOff>
    </xdr:to>
    <xdr:cxnSp macro="">
      <xdr:nvCxnSpPr>
        <xdr:cNvPr id="712" name="直線コネクタ 711"/>
        <xdr:cNvCxnSpPr/>
      </xdr:nvCxnSpPr>
      <xdr:spPr>
        <a:xfrm>
          <a:off x="21323300" y="5751510"/>
          <a:ext cx="838200" cy="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3"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4" name="フローチャート : 判断 713"/>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93660</xdr:rowOff>
    </xdr:from>
    <xdr:to>
      <xdr:col>31</xdr:col>
      <xdr:colOff>34925</xdr:colOff>
      <xdr:row>34</xdr:row>
      <xdr:rowOff>37379</xdr:rowOff>
    </xdr:to>
    <xdr:cxnSp macro="">
      <xdr:nvCxnSpPr>
        <xdr:cNvPr id="715" name="直線コネクタ 714"/>
        <xdr:cNvCxnSpPr/>
      </xdr:nvCxnSpPr>
      <xdr:spPr>
        <a:xfrm flipV="1">
          <a:off x="20434300" y="5751510"/>
          <a:ext cx="889000" cy="11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6" name="フローチャート : 判断 715"/>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7" name="テキスト ボックス 716"/>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162468</xdr:rowOff>
    </xdr:from>
    <xdr:to>
      <xdr:col>29</xdr:col>
      <xdr:colOff>517525</xdr:colOff>
      <xdr:row>34</xdr:row>
      <xdr:rowOff>37379</xdr:rowOff>
    </xdr:to>
    <xdr:cxnSp macro="">
      <xdr:nvCxnSpPr>
        <xdr:cNvPr id="718" name="直線コネクタ 717"/>
        <xdr:cNvCxnSpPr/>
      </xdr:nvCxnSpPr>
      <xdr:spPr>
        <a:xfrm>
          <a:off x="19545300" y="5820318"/>
          <a:ext cx="889000" cy="4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9" name="フローチャート : 判断 718"/>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20" name="テキスト ボックス 719"/>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125481</xdr:rowOff>
    </xdr:from>
    <xdr:to>
      <xdr:col>28</xdr:col>
      <xdr:colOff>314325</xdr:colOff>
      <xdr:row>33</xdr:row>
      <xdr:rowOff>162468</xdr:rowOff>
    </xdr:to>
    <xdr:cxnSp macro="">
      <xdr:nvCxnSpPr>
        <xdr:cNvPr id="721" name="直線コネクタ 720"/>
        <xdr:cNvCxnSpPr/>
      </xdr:nvCxnSpPr>
      <xdr:spPr>
        <a:xfrm>
          <a:off x="18656300" y="5783331"/>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2" name="フローチャート : 判断 721"/>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46067</xdr:rowOff>
    </xdr:from>
    <xdr:ext cx="469744" cy="259045"/>
    <xdr:sp macro="" textlink="">
      <xdr:nvSpPr>
        <xdr:cNvPr id="723" name="テキスト ボックス 722"/>
        <xdr:cNvSpPr txBox="1"/>
      </xdr:nvSpPr>
      <xdr:spPr>
        <a:xfrm>
          <a:off x="19310427"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4" name="フローチャート : 判断 723"/>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3639</xdr:rowOff>
    </xdr:from>
    <xdr:ext cx="469744" cy="259045"/>
    <xdr:sp macro="" textlink="">
      <xdr:nvSpPr>
        <xdr:cNvPr id="725" name="テキスト ボックス 724"/>
        <xdr:cNvSpPr txBox="1"/>
      </xdr:nvSpPr>
      <xdr:spPr>
        <a:xfrm>
          <a:off x="18421427" y="65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93563</xdr:rowOff>
    </xdr:from>
    <xdr:to>
      <xdr:col>32</xdr:col>
      <xdr:colOff>238125</xdr:colOff>
      <xdr:row>34</xdr:row>
      <xdr:rowOff>23713</xdr:rowOff>
    </xdr:to>
    <xdr:sp macro="" textlink="">
      <xdr:nvSpPr>
        <xdr:cNvPr id="731" name="円/楕円 730"/>
        <xdr:cNvSpPr/>
      </xdr:nvSpPr>
      <xdr:spPr>
        <a:xfrm>
          <a:off x="22110700" y="57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116440</xdr:rowOff>
    </xdr:from>
    <xdr:ext cx="534377" cy="259045"/>
    <xdr:sp macro="" textlink="">
      <xdr:nvSpPr>
        <xdr:cNvPr id="732" name="投資及び出資金該当値テキスト"/>
        <xdr:cNvSpPr txBox="1"/>
      </xdr:nvSpPr>
      <xdr:spPr>
        <a:xfrm>
          <a:off x="22212300" y="5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18,648</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42860</xdr:rowOff>
    </xdr:from>
    <xdr:to>
      <xdr:col>31</xdr:col>
      <xdr:colOff>85725</xdr:colOff>
      <xdr:row>33</xdr:row>
      <xdr:rowOff>144460</xdr:rowOff>
    </xdr:to>
    <xdr:sp macro="" textlink="">
      <xdr:nvSpPr>
        <xdr:cNvPr id="733" name="円/楕円 732"/>
        <xdr:cNvSpPr/>
      </xdr:nvSpPr>
      <xdr:spPr>
        <a:xfrm>
          <a:off x="21272500" y="57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31</xdr:row>
      <xdr:rowOff>160987</xdr:rowOff>
    </xdr:from>
    <xdr:ext cx="534377" cy="259045"/>
    <xdr:sp macro="" textlink="">
      <xdr:nvSpPr>
        <xdr:cNvPr id="734" name="テキスト ボックス 733"/>
        <xdr:cNvSpPr txBox="1"/>
      </xdr:nvSpPr>
      <xdr:spPr>
        <a:xfrm>
          <a:off x="21056111" y="54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19,757</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158029</xdr:rowOff>
    </xdr:from>
    <xdr:to>
      <xdr:col>29</xdr:col>
      <xdr:colOff>568325</xdr:colOff>
      <xdr:row>34</xdr:row>
      <xdr:rowOff>88179</xdr:rowOff>
    </xdr:to>
    <xdr:sp macro="" textlink="">
      <xdr:nvSpPr>
        <xdr:cNvPr id="735" name="円/楕円 734"/>
        <xdr:cNvSpPr/>
      </xdr:nvSpPr>
      <xdr:spPr>
        <a:xfrm>
          <a:off x="20383500" y="58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104706</xdr:rowOff>
    </xdr:from>
    <xdr:ext cx="534377" cy="259045"/>
    <xdr:sp macro="" textlink="">
      <xdr:nvSpPr>
        <xdr:cNvPr id="736" name="テキスト ボックス 735"/>
        <xdr:cNvSpPr txBox="1"/>
      </xdr:nvSpPr>
      <xdr:spPr>
        <a:xfrm>
          <a:off x="20167111" y="559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17,238</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111668</xdr:rowOff>
    </xdr:from>
    <xdr:to>
      <xdr:col>28</xdr:col>
      <xdr:colOff>365125</xdr:colOff>
      <xdr:row>34</xdr:row>
      <xdr:rowOff>41818</xdr:rowOff>
    </xdr:to>
    <xdr:sp macro="" textlink="">
      <xdr:nvSpPr>
        <xdr:cNvPr id="737" name="円/楕円 736"/>
        <xdr:cNvSpPr/>
      </xdr:nvSpPr>
      <xdr:spPr>
        <a:xfrm>
          <a:off x="19494500" y="576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58345</xdr:rowOff>
    </xdr:from>
    <xdr:ext cx="534377" cy="259045"/>
    <xdr:sp macro="" textlink="">
      <xdr:nvSpPr>
        <xdr:cNvPr id="738" name="テキスト ボックス 737"/>
        <xdr:cNvSpPr txBox="1"/>
      </xdr:nvSpPr>
      <xdr:spPr>
        <a:xfrm>
          <a:off x="19278111" y="554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18,252</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74681</xdr:rowOff>
    </xdr:from>
    <xdr:to>
      <xdr:col>27</xdr:col>
      <xdr:colOff>161925</xdr:colOff>
      <xdr:row>34</xdr:row>
      <xdr:rowOff>4831</xdr:rowOff>
    </xdr:to>
    <xdr:sp macro="" textlink="">
      <xdr:nvSpPr>
        <xdr:cNvPr id="739" name="円/楕円 738"/>
        <xdr:cNvSpPr/>
      </xdr:nvSpPr>
      <xdr:spPr>
        <a:xfrm>
          <a:off x="18605500" y="57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32</xdr:row>
      <xdr:rowOff>21358</xdr:rowOff>
    </xdr:from>
    <xdr:ext cx="534377" cy="259045"/>
    <xdr:sp macro="" textlink="">
      <xdr:nvSpPr>
        <xdr:cNvPr id="740" name="テキスト ボックス 739"/>
        <xdr:cNvSpPr txBox="1"/>
      </xdr:nvSpPr>
      <xdr:spPr>
        <a:xfrm>
          <a:off x="18389111" y="550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37,246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4" name="テキスト ボックス 75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6" name="テキスト ボックス 75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8" name="テキスト ボックス 75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0" name="テキスト ボックス 75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2" name="テキスト ボックス 76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4" name="直線コネクタ 763"/>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5"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7"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8" name="直線コネクタ 767"/>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43406</xdr:rowOff>
    </xdr:from>
    <xdr:to>
      <xdr:col>32</xdr:col>
      <xdr:colOff>187325</xdr:colOff>
      <xdr:row>59</xdr:row>
      <xdr:rowOff>44012</xdr:rowOff>
    </xdr:to>
    <xdr:cxnSp macro="">
      <xdr:nvCxnSpPr>
        <xdr:cNvPr id="769" name="直線コネクタ 768"/>
        <xdr:cNvCxnSpPr/>
      </xdr:nvCxnSpPr>
      <xdr:spPr>
        <a:xfrm>
          <a:off x="21323300" y="10158956"/>
          <a:ext cx="8382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70"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71" name="フローチャート : 判断 770"/>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42846</xdr:rowOff>
    </xdr:from>
    <xdr:to>
      <xdr:col>31</xdr:col>
      <xdr:colOff>34925</xdr:colOff>
      <xdr:row>59</xdr:row>
      <xdr:rowOff>43406</xdr:rowOff>
    </xdr:to>
    <xdr:cxnSp macro="">
      <xdr:nvCxnSpPr>
        <xdr:cNvPr id="772" name="直線コネクタ 771"/>
        <xdr:cNvCxnSpPr/>
      </xdr:nvCxnSpPr>
      <xdr:spPr>
        <a:xfrm>
          <a:off x="20434300" y="10158396"/>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3" name="フローチャート : 判断 772"/>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4" name="テキスト ボックス 773"/>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42035</xdr:rowOff>
    </xdr:from>
    <xdr:to>
      <xdr:col>29</xdr:col>
      <xdr:colOff>517525</xdr:colOff>
      <xdr:row>59</xdr:row>
      <xdr:rowOff>42846</xdr:rowOff>
    </xdr:to>
    <xdr:cxnSp macro="">
      <xdr:nvCxnSpPr>
        <xdr:cNvPr id="775" name="直線コネクタ 774"/>
        <xdr:cNvCxnSpPr/>
      </xdr:nvCxnSpPr>
      <xdr:spPr>
        <a:xfrm>
          <a:off x="19545300" y="10157585"/>
          <a:ext cx="8890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6" name="フローチャート : 判断 775"/>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7" name="テキスト ボックス 776"/>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41387</xdr:rowOff>
    </xdr:from>
    <xdr:to>
      <xdr:col>28</xdr:col>
      <xdr:colOff>314325</xdr:colOff>
      <xdr:row>59</xdr:row>
      <xdr:rowOff>42035</xdr:rowOff>
    </xdr:to>
    <xdr:cxnSp macro="">
      <xdr:nvCxnSpPr>
        <xdr:cNvPr id="778" name="直線コネクタ 777"/>
        <xdr:cNvCxnSpPr/>
      </xdr:nvCxnSpPr>
      <xdr:spPr>
        <a:xfrm>
          <a:off x="18656300" y="10156937"/>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9" name="フローチャート : 判断 778"/>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80" name="テキスト ボックス 779"/>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81" name="フローチャート : 判断 780"/>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2" name="テキスト ボックス 781"/>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164662</xdr:rowOff>
    </xdr:from>
    <xdr:to>
      <xdr:col>32</xdr:col>
      <xdr:colOff>238125</xdr:colOff>
      <xdr:row>59</xdr:row>
      <xdr:rowOff>94812</xdr:rowOff>
    </xdr:to>
    <xdr:sp macro="" textlink="">
      <xdr:nvSpPr>
        <xdr:cNvPr id="788" name="円/楕円 787"/>
        <xdr:cNvSpPr/>
      </xdr:nvSpPr>
      <xdr:spPr>
        <a:xfrm>
          <a:off x="22110700" y="1010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378565" cy="259045"/>
    <xdr:sp macro="" textlink="">
      <xdr:nvSpPr>
        <xdr:cNvPr id="789" name="貸付金該当値テキスト"/>
        <xdr:cNvSpPr txBox="1"/>
      </xdr:nvSpPr>
      <xdr:spPr>
        <a:xfrm>
          <a:off x="22212300" y="10073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164056</xdr:rowOff>
    </xdr:from>
    <xdr:to>
      <xdr:col>31</xdr:col>
      <xdr:colOff>85725</xdr:colOff>
      <xdr:row>59</xdr:row>
      <xdr:rowOff>94206</xdr:rowOff>
    </xdr:to>
    <xdr:sp macro="" textlink="">
      <xdr:nvSpPr>
        <xdr:cNvPr id="790" name="円/楕円 789"/>
        <xdr:cNvSpPr/>
      </xdr:nvSpPr>
      <xdr:spPr>
        <a:xfrm>
          <a:off x="21272500" y="1010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85333</xdr:rowOff>
    </xdr:from>
    <xdr:ext cx="378565" cy="259045"/>
    <xdr:sp macro="" textlink="">
      <xdr:nvSpPr>
        <xdr:cNvPr id="791" name="テキスト ボックス 790"/>
        <xdr:cNvSpPr txBox="1"/>
      </xdr:nvSpPr>
      <xdr:spPr>
        <a:xfrm>
          <a:off x="21134017" y="1020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163496</xdr:rowOff>
    </xdr:from>
    <xdr:to>
      <xdr:col>29</xdr:col>
      <xdr:colOff>568325</xdr:colOff>
      <xdr:row>59</xdr:row>
      <xdr:rowOff>93646</xdr:rowOff>
    </xdr:to>
    <xdr:sp macro="" textlink="">
      <xdr:nvSpPr>
        <xdr:cNvPr id="792" name="円/楕円 791"/>
        <xdr:cNvSpPr/>
      </xdr:nvSpPr>
      <xdr:spPr>
        <a:xfrm>
          <a:off x="20383500" y="1010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84773</xdr:rowOff>
    </xdr:from>
    <xdr:ext cx="378565" cy="259045"/>
    <xdr:sp macro="" textlink="">
      <xdr:nvSpPr>
        <xdr:cNvPr id="793" name="テキスト ボックス 792"/>
        <xdr:cNvSpPr txBox="1"/>
      </xdr:nvSpPr>
      <xdr:spPr>
        <a:xfrm>
          <a:off x="20245017" y="10200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162685</xdr:rowOff>
    </xdr:from>
    <xdr:to>
      <xdr:col>28</xdr:col>
      <xdr:colOff>365125</xdr:colOff>
      <xdr:row>59</xdr:row>
      <xdr:rowOff>92835</xdr:rowOff>
    </xdr:to>
    <xdr:sp macro="" textlink="">
      <xdr:nvSpPr>
        <xdr:cNvPr id="794" name="円/楕円 793"/>
        <xdr:cNvSpPr/>
      </xdr:nvSpPr>
      <xdr:spPr>
        <a:xfrm>
          <a:off x="19494500" y="1010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83962</xdr:rowOff>
    </xdr:from>
    <xdr:ext cx="378565" cy="259045"/>
    <xdr:sp macro="" textlink="">
      <xdr:nvSpPr>
        <xdr:cNvPr id="795" name="テキスト ボックス 794"/>
        <xdr:cNvSpPr txBox="1"/>
      </xdr:nvSpPr>
      <xdr:spPr>
        <a:xfrm>
          <a:off x="19356017" y="10199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162037</xdr:rowOff>
    </xdr:from>
    <xdr:to>
      <xdr:col>27</xdr:col>
      <xdr:colOff>161925</xdr:colOff>
      <xdr:row>59</xdr:row>
      <xdr:rowOff>92187</xdr:rowOff>
    </xdr:to>
    <xdr:sp macro="" textlink="">
      <xdr:nvSpPr>
        <xdr:cNvPr id="796" name="円/楕円 795"/>
        <xdr:cNvSpPr/>
      </xdr:nvSpPr>
      <xdr:spPr>
        <a:xfrm>
          <a:off x="18605500" y="1010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83314</xdr:rowOff>
    </xdr:from>
    <xdr:ext cx="378565" cy="259045"/>
    <xdr:sp macro="" textlink="">
      <xdr:nvSpPr>
        <xdr:cNvPr id="797" name="テキスト ボックス 796"/>
        <xdr:cNvSpPr txBox="1"/>
      </xdr:nvSpPr>
      <xdr:spPr>
        <a:xfrm>
          <a:off x="18467017" y="1019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0" name="テキスト ボックス 80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2" name="テキスト ボックス 81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4" name="テキスト ボックス 81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6" name="テキスト ボックス 81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8" name="テキスト ボックス 81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0" name="テキスト ボックス 81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4" name="直線コネクタ 823"/>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5"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6" name="直線コネクタ 825"/>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7"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8" name="直線コネクタ 827"/>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144958</xdr:rowOff>
    </xdr:from>
    <xdr:to>
      <xdr:col>32</xdr:col>
      <xdr:colOff>187325</xdr:colOff>
      <xdr:row>75</xdr:row>
      <xdr:rowOff>16125</xdr:rowOff>
    </xdr:to>
    <xdr:cxnSp macro="">
      <xdr:nvCxnSpPr>
        <xdr:cNvPr id="829" name="直線コネクタ 828"/>
        <xdr:cNvCxnSpPr/>
      </xdr:nvCxnSpPr>
      <xdr:spPr>
        <a:xfrm>
          <a:off x="21323300" y="12832258"/>
          <a:ext cx="838200" cy="4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30"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31" name="フローチャート : 判断 830"/>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86763</xdr:rowOff>
    </xdr:from>
    <xdr:to>
      <xdr:col>31</xdr:col>
      <xdr:colOff>34925</xdr:colOff>
      <xdr:row>74</xdr:row>
      <xdr:rowOff>144958</xdr:rowOff>
    </xdr:to>
    <xdr:cxnSp macro="">
      <xdr:nvCxnSpPr>
        <xdr:cNvPr id="832" name="直線コネクタ 831"/>
        <xdr:cNvCxnSpPr/>
      </xdr:nvCxnSpPr>
      <xdr:spPr>
        <a:xfrm>
          <a:off x="20434300" y="12774063"/>
          <a:ext cx="889000" cy="5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3" name="フローチャート : 判断 832"/>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4" name="テキスト ボックス 833"/>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86763</xdr:rowOff>
    </xdr:from>
    <xdr:to>
      <xdr:col>29</xdr:col>
      <xdr:colOff>517525</xdr:colOff>
      <xdr:row>75</xdr:row>
      <xdr:rowOff>112736</xdr:rowOff>
    </xdr:to>
    <xdr:cxnSp macro="">
      <xdr:nvCxnSpPr>
        <xdr:cNvPr id="835" name="直線コネクタ 834"/>
        <xdr:cNvCxnSpPr/>
      </xdr:nvCxnSpPr>
      <xdr:spPr>
        <a:xfrm flipV="1">
          <a:off x="19545300" y="12774063"/>
          <a:ext cx="889000" cy="19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6" name="フローチャート : 判断 835"/>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40265</xdr:rowOff>
    </xdr:from>
    <xdr:ext cx="534377" cy="259045"/>
    <xdr:sp macro="" textlink="">
      <xdr:nvSpPr>
        <xdr:cNvPr id="837" name="テキスト ボックス 836"/>
        <xdr:cNvSpPr txBox="1"/>
      </xdr:nvSpPr>
      <xdr:spPr>
        <a:xfrm>
          <a:off x="20167111" y="1324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112736</xdr:rowOff>
    </xdr:from>
    <xdr:to>
      <xdr:col>28</xdr:col>
      <xdr:colOff>314325</xdr:colOff>
      <xdr:row>76</xdr:row>
      <xdr:rowOff>4848</xdr:rowOff>
    </xdr:to>
    <xdr:cxnSp macro="">
      <xdr:nvCxnSpPr>
        <xdr:cNvPr id="838" name="直線コネクタ 837"/>
        <xdr:cNvCxnSpPr/>
      </xdr:nvCxnSpPr>
      <xdr:spPr>
        <a:xfrm flipV="1">
          <a:off x="18656300" y="12971486"/>
          <a:ext cx="889000" cy="6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9" name="フローチャート : 判断 838"/>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40" name="テキスト ボックス 839"/>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41" name="フローチャート : 判断 840"/>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102271</xdr:rowOff>
    </xdr:from>
    <xdr:ext cx="534377" cy="259045"/>
    <xdr:sp macro="" textlink="">
      <xdr:nvSpPr>
        <xdr:cNvPr id="842" name="テキスト ボックス 841"/>
        <xdr:cNvSpPr txBox="1"/>
      </xdr:nvSpPr>
      <xdr:spPr>
        <a:xfrm>
          <a:off x="18389111" y="133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136775</xdr:rowOff>
    </xdr:from>
    <xdr:to>
      <xdr:col>32</xdr:col>
      <xdr:colOff>238125</xdr:colOff>
      <xdr:row>75</xdr:row>
      <xdr:rowOff>66925</xdr:rowOff>
    </xdr:to>
    <xdr:sp macro="" textlink="">
      <xdr:nvSpPr>
        <xdr:cNvPr id="848" name="円/楕円 847"/>
        <xdr:cNvSpPr/>
      </xdr:nvSpPr>
      <xdr:spPr>
        <a:xfrm>
          <a:off x="22110700" y="128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159652</xdr:rowOff>
    </xdr:from>
    <xdr:ext cx="599010" cy="259045"/>
    <xdr:sp macro="" textlink="">
      <xdr:nvSpPr>
        <xdr:cNvPr id="849" name="繰出金該当値テキスト"/>
        <xdr:cNvSpPr txBox="1"/>
      </xdr:nvSpPr>
      <xdr:spPr>
        <a:xfrm>
          <a:off x="22212300" y="1267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100,602</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94158</xdr:rowOff>
    </xdr:from>
    <xdr:to>
      <xdr:col>31</xdr:col>
      <xdr:colOff>85725</xdr:colOff>
      <xdr:row>75</xdr:row>
      <xdr:rowOff>24308</xdr:rowOff>
    </xdr:to>
    <xdr:sp macro="" textlink="">
      <xdr:nvSpPr>
        <xdr:cNvPr id="850" name="円/楕円 849"/>
        <xdr:cNvSpPr/>
      </xdr:nvSpPr>
      <xdr:spPr>
        <a:xfrm>
          <a:off x="21272500" y="1278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40835</xdr:rowOff>
    </xdr:from>
    <xdr:ext cx="599010" cy="259045"/>
    <xdr:sp macro="" textlink="">
      <xdr:nvSpPr>
        <xdr:cNvPr id="851" name="テキスト ボックス 850"/>
        <xdr:cNvSpPr txBox="1"/>
      </xdr:nvSpPr>
      <xdr:spPr>
        <a:xfrm>
          <a:off x="21023794" y="1255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104,517</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35963</xdr:rowOff>
    </xdr:from>
    <xdr:to>
      <xdr:col>29</xdr:col>
      <xdr:colOff>568325</xdr:colOff>
      <xdr:row>74</xdr:row>
      <xdr:rowOff>137563</xdr:rowOff>
    </xdr:to>
    <xdr:sp macro="" textlink="">
      <xdr:nvSpPr>
        <xdr:cNvPr id="852" name="円/楕円 851"/>
        <xdr:cNvSpPr/>
      </xdr:nvSpPr>
      <xdr:spPr>
        <a:xfrm>
          <a:off x="20383500" y="127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154090</xdr:rowOff>
    </xdr:from>
    <xdr:ext cx="599010" cy="259045"/>
    <xdr:sp macro="" textlink="">
      <xdr:nvSpPr>
        <xdr:cNvPr id="853" name="テキスト ボックス 852"/>
        <xdr:cNvSpPr txBox="1"/>
      </xdr:nvSpPr>
      <xdr:spPr>
        <a:xfrm>
          <a:off x="20134794" y="124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109,863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61936</xdr:rowOff>
    </xdr:from>
    <xdr:to>
      <xdr:col>28</xdr:col>
      <xdr:colOff>365125</xdr:colOff>
      <xdr:row>75</xdr:row>
      <xdr:rowOff>163536</xdr:rowOff>
    </xdr:to>
    <xdr:sp macro="" textlink="">
      <xdr:nvSpPr>
        <xdr:cNvPr id="854" name="円/楕円 853"/>
        <xdr:cNvSpPr/>
      </xdr:nvSpPr>
      <xdr:spPr>
        <a:xfrm>
          <a:off x="19494500" y="1292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8613</xdr:rowOff>
    </xdr:from>
    <xdr:ext cx="534377" cy="259045"/>
    <xdr:sp macro="" textlink="">
      <xdr:nvSpPr>
        <xdr:cNvPr id="855" name="テキスト ボックス 854"/>
        <xdr:cNvSpPr txBox="1"/>
      </xdr:nvSpPr>
      <xdr:spPr>
        <a:xfrm>
          <a:off x="19278111" y="1269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91,727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125498</xdr:rowOff>
    </xdr:from>
    <xdr:to>
      <xdr:col>27</xdr:col>
      <xdr:colOff>161925</xdr:colOff>
      <xdr:row>76</xdr:row>
      <xdr:rowOff>55648</xdr:rowOff>
    </xdr:to>
    <xdr:sp macro="" textlink="">
      <xdr:nvSpPr>
        <xdr:cNvPr id="856" name="円/楕円 855"/>
        <xdr:cNvSpPr/>
      </xdr:nvSpPr>
      <xdr:spPr>
        <a:xfrm>
          <a:off x="18605500" y="1298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72175</xdr:rowOff>
    </xdr:from>
    <xdr:ext cx="534377" cy="259045"/>
    <xdr:sp macro="" textlink="">
      <xdr:nvSpPr>
        <xdr:cNvPr id="857" name="テキスト ボックス 856"/>
        <xdr:cNvSpPr txBox="1"/>
      </xdr:nvSpPr>
      <xdr:spPr>
        <a:xfrm>
          <a:off x="18389111" y="1275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人口減少の影響により、全体的に類似団体平均を上回っている。また高齢化率が全国平均より高く、福祉事務所を設置しているため、扶助費は大幅に上回っている。</a:t>
          </a:r>
          <a:endParaRPr lang="ja-JP" altLang="ja-JP" sz="1400">
            <a:effectLst/>
          </a:endParaRPr>
        </a:p>
        <a:p>
          <a:r>
            <a:rPr kumimoji="1" lang="ja-JP" altLang="ja-JP" sz="1100">
              <a:solidFill>
                <a:schemeClr val="dk1"/>
              </a:solidFill>
              <a:effectLst/>
              <a:latin typeface="+mn-lt"/>
              <a:ea typeface="+mn-ea"/>
              <a:cs typeface="+mn-cs"/>
            </a:rPr>
            <a:t>　病院事業や国保、介護、後期高齢等特別会計への繰出金額が高水準で、特に大きく平均を上回っている。</a:t>
          </a:r>
          <a:endParaRPr lang="ja-JP" altLang="ja-JP" sz="1400">
            <a:effectLst/>
          </a:endParaRPr>
        </a:p>
        <a:p>
          <a:r>
            <a:rPr kumimoji="1" lang="ja-JP" altLang="ja-JP" sz="1100">
              <a:solidFill>
                <a:schemeClr val="dk1"/>
              </a:solidFill>
              <a:effectLst/>
              <a:latin typeface="+mn-lt"/>
              <a:ea typeface="+mn-ea"/>
              <a:cs typeface="+mn-cs"/>
            </a:rPr>
            <a:t>　適正な人員配置計画や、経常経費の抑制、投資的経費の効果的な配分等を行い、一人当たりのコストを削減していくよう努める。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鳥取県智頭町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7,398
7,348
224.70
6,904,829
6,603,894
282,307
3,470,573
7,381,454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113.7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63627</xdr:rowOff>
    </xdr:from>
    <xdr:to>
      <xdr:col>6</xdr:col>
      <xdr:colOff>511175</xdr:colOff>
      <xdr:row>33</xdr:row>
      <xdr:rowOff>134620</xdr:rowOff>
    </xdr:to>
    <xdr:cxnSp macro="">
      <xdr:nvCxnSpPr>
        <xdr:cNvPr id="61" name="直線コネクタ 60"/>
        <xdr:cNvCxnSpPr/>
      </xdr:nvCxnSpPr>
      <xdr:spPr>
        <a:xfrm>
          <a:off x="3797300" y="5721477"/>
          <a:ext cx="838200" cy="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63627</xdr:rowOff>
    </xdr:from>
    <xdr:to>
      <xdr:col>5</xdr:col>
      <xdr:colOff>358775</xdr:colOff>
      <xdr:row>33</xdr:row>
      <xdr:rowOff>122809</xdr:rowOff>
    </xdr:to>
    <xdr:cxnSp macro="">
      <xdr:nvCxnSpPr>
        <xdr:cNvPr id="64" name="直線コネクタ 63"/>
        <xdr:cNvCxnSpPr/>
      </xdr:nvCxnSpPr>
      <xdr:spPr>
        <a:xfrm flipV="1">
          <a:off x="2908300" y="5721477"/>
          <a:ext cx="889000" cy="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122809</xdr:rowOff>
    </xdr:from>
    <xdr:to>
      <xdr:col>4</xdr:col>
      <xdr:colOff>155575</xdr:colOff>
      <xdr:row>34</xdr:row>
      <xdr:rowOff>26162</xdr:rowOff>
    </xdr:to>
    <xdr:cxnSp macro="">
      <xdr:nvCxnSpPr>
        <xdr:cNvPr id="67" name="直線コネクタ 66"/>
        <xdr:cNvCxnSpPr/>
      </xdr:nvCxnSpPr>
      <xdr:spPr>
        <a:xfrm flipV="1">
          <a:off x="2019300" y="5780659"/>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120667</xdr:rowOff>
    </xdr:from>
    <xdr:ext cx="469744" cy="259045"/>
    <xdr:sp macro="" textlink="">
      <xdr:nvSpPr>
        <xdr:cNvPr id="69" name="テキスト ボックス 68"/>
        <xdr:cNvSpPr txBox="1"/>
      </xdr:nvSpPr>
      <xdr:spPr>
        <a:xfrm>
          <a:off x="2673427"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26162</xdr:rowOff>
    </xdr:from>
    <xdr:to>
      <xdr:col>2</xdr:col>
      <xdr:colOff>638175</xdr:colOff>
      <xdr:row>34</xdr:row>
      <xdr:rowOff>38481</xdr:rowOff>
    </xdr:to>
    <xdr:cxnSp macro="">
      <xdr:nvCxnSpPr>
        <xdr:cNvPr id="70" name="直線コネクタ 69"/>
        <xdr:cNvCxnSpPr/>
      </xdr:nvCxnSpPr>
      <xdr:spPr>
        <a:xfrm flipV="1">
          <a:off x="1130300" y="5855462"/>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151528</xdr:rowOff>
    </xdr:from>
    <xdr:ext cx="469744" cy="259045"/>
    <xdr:sp macro="" textlink="">
      <xdr:nvSpPr>
        <xdr:cNvPr id="72" name="テキスト ボックス 71"/>
        <xdr:cNvSpPr txBox="1"/>
      </xdr:nvSpPr>
      <xdr:spPr>
        <a:xfrm>
          <a:off x="1784427" y="59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115206</xdr:rowOff>
    </xdr:from>
    <xdr:ext cx="469744" cy="259045"/>
    <xdr:sp macro="" textlink="">
      <xdr:nvSpPr>
        <xdr:cNvPr id="74" name="テキスト ボックス 73"/>
        <xdr:cNvSpPr txBox="1"/>
      </xdr:nvSpPr>
      <xdr:spPr>
        <a:xfrm>
          <a:off x="895427" y="594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83820</xdr:rowOff>
    </xdr:from>
    <xdr:to>
      <xdr:col>6</xdr:col>
      <xdr:colOff>561975</xdr:colOff>
      <xdr:row>34</xdr:row>
      <xdr:rowOff>13970</xdr:rowOff>
    </xdr:to>
    <xdr:sp macro="" textlink="">
      <xdr:nvSpPr>
        <xdr:cNvPr id="80" name="円/楕円 79"/>
        <xdr:cNvSpPr/>
      </xdr:nvSpPr>
      <xdr:spPr>
        <a:xfrm>
          <a:off x="4584700" y="574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106697</xdr:rowOff>
    </xdr:from>
    <xdr:ext cx="534377" cy="259045"/>
    <xdr:sp macro="" textlink="">
      <xdr:nvSpPr>
        <xdr:cNvPr id="81" name="議会費該当値テキスト"/>
        <xdr:cNvSpPr txBox="1"/>
      </xdr:nvSpPr>
      <xdr:spPr>
        <a:xfrm>
          <a:off x="4686300" y="559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12827</xdr:rowOff>
    </xdr:from>
    <xdr:to>
      <xdr:col>5</xdr:col>
      <xdr:colOff>409575</xdr:colOff>
      <xdr:row>33</xdr:row>
      <xdr:rowOff>114427</xdr:rowOff>
    </xdr:to>
    <xdr:sp macro="" textlink="">
      <xdr:nvSpPr>
        <xdr:cNvPr id="82" name="円/楕円 81"/>
        <xdr:cNvSpPr/>
      </xdr:nvSpPr>
      <xdr:spPr>
        <a:xfrm>
          <a:off x="3746500" y="567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130954</xdr:rowOff>
    </xdr:from>
    <xdr:ext cx="534377" cy="259045"/>
    <xdr:sp macro="" textlink="">
      <xdr:nvSpPr>
        <xdr:cNvPr id="83" name="テキスト ボックス 82"/>
        <xdr:cNvSpPr txBox="1"/>
      </xdr:nvSpPr>
      <xdr:spPr>
        <a:xfrm>
          <a:off x="3530111" y="544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72009</xdr:rowOff>
    </xdr:from>
    <xdr:to>
      <xdr:col>4</xdr:col>
      <xdr:colOff>206375</xdr:colOff>
      <xdr:row>34</xdr:row>
      <xdr:rowOff>2159</xdr:rowOff>
    </xdr:to>
    <xdr:sp macro="" textlink="">
      <xdr:nvSpPr>
        <xdr:cNvPr id="84" name="円/楕円 83"/>
        <xdr:cNvSpPr/>
      </xdr:nvSpPr>
      <xdr:spPr>
        <a:xfrm>
          <a:off x="2857500" y="57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18686</xdr:rowOff>
    </xdr:from>
    <xdr:ext cx="534377" cy="259045"/>
    <xdr:sp macro="" textlink="">
      <xdr:nvSpPr>
        <xdr:cNvPr id="85" name="テキスト ボックス 84"/>
        <xdr:cNvSpPr txBox="1"/>
      </xdr:nvSpPr>
      <xdr:spPr>
        <a:xfrm>
          <a:off x="2641111" y="550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146812</xdr:rowOff>
    </xdr:from>
    <xdr:to>
      <xdr:col>3</xdr:col>
      <xdr:colOff>3175</xdr:colOff>
      <xdr:row>34</xdr:row>
      <xdr:rowOff>76962</xdr:rowOff>
    </xdr:to>
    <xdr:sp macro="" textlink="">
      <xdr:nvSpPr>
        <xdr:cNvPr id="86" name="円/楕円 85"/>
        <xdr:cNvSpPr/>
      </xdr:nvSpPr>
      <xdr:spPr>
        <a:xfrm>
          <a:off x="1968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93489</xdr:rowOff>
    </xdr:from>
    <xdr:ext cx="469744" cy="259045"/>
    <xdr:sp macro="" textlink="">
      <xdr:nvSpPr>
        <xdr:cNvPr id="87" name="テキスト ボックス 86"/>
        <xdr:cNvSpPr txBox="1"/>
      </xdr:nvSpPr>
      <xdr:spPr>
        <a:xfrm>
          <a:off x="1784427" y="557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159131</xdr:rowOff>
    </xdr:from>
    <xdr:to>
      <xdr:col>1</xdr:col>
      <xdr:colOff>485775</xdr:colOff>
      <xdr:row>34</xdr:row>
      <xdr:rowOff>89281</xdr:rowOff>
    </xdr:to>
    <xdr:sp macro="" textlink="">
      <xdr:nvSpPr>
        <xdr:cNvPr id="88" name="円/楕円 87"/>
        <xdr:cNvSpPr/>
      </xdr:nvSpPr>
      <xdr:spPr>
        <a:xfrm>
          <a:off x="1079500" y="581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105808</xdr:rowOff>
    </xdr:from>
    <xdr:ext cx="469744" cy="259045"/>
    <xdr:sp macro="" textlink="">
      <xdr:nvSpPr>
        <xdr:cNvPr id="89" name="テキスト ボックス 88"/>
        <xdr:cNvSpPr txBox="1"/>
      </xdr:nvSpPr>
      <xdr:spPr>
        <a:xfrm>
          <a:off x="895427" y="559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76781</xdr:rowOff>
    </xdr:from>
    <xdr:to>
      <xdr:col>6</xdr:col>
      <xdr:colOff>511175</xdr:colOff>
      <xdr:row>58</xdr:row>
      <xdr:rowOff>78955</xdr:rowOff>
    </xdr:to>
    <xdr:cxnSp macro="">
      <xdr:nvCxnSpPr>
        <xdr:cNvPr id="116" name="直線コネクタ 115"/>
        <xdr:cNvCxnSpPr/>
      </xdr:nvCxnSpPr>
      <xdr:spPr>
        <a:xfrm>
          <a:off x="3797300" y="10020881"/>
          <a:ext cx="838200" cy="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76781</xdr:rowOff>
    </xdr:from>
    <xdr:to>
      <xdr:col>5</xdr:col>
      <xdr:colOff>358775</xdr:colOff>
      <xdr:row>58</xdr:row>
      <xdr:rowOff>89186</xdr:rowOff>
    </xdr:to>
    <xdr:cxnSp macro="">
      <xdr:nvCxnSpPr>
        <xdr:cNvPr id="119" name="直線コネクタ 118"/>
        <xdr:cNvCxnSpPr/>
      </xdr:nvCxnSpPr>
      <xdr:spPr>
        <a:xfrm flipV="1">
          <a:off x="2908300" y="10020881"/>
          <a:ext cx="889000" cy="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63368</xdr:rowOff>
    </xdr:from>
    <xdr:to>
      <xdr:col>4</xdr:col>
      <xdr:colOff>155575</xdr:colOff>
      <xdr:row>58</xdr:row>
      <xdr:rowOff>89186</xdr:rowOff>
    </xdr:to>
    <xdr:cxnSp macro="">
      <xdr:nvCxnSpPr>
        <xdr:cNvPr id="122" name="直線コネクタ 121"/>
        <xdr:cNvCxnSpPr/>
      </xdr:nvCxnSpPr>
      <xdr:spPr>
        <a:xfrm>
          <a:off x="2019300" y="10007468"/>
          <a:ext cx="8890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63368</xdr:rowOff>
    </xdr:from>
    <xdr:to>
      <xdr:col>2</xdr:col>
      <xdr:colOff>638175</xdr:colOff>
      <xdr:row>58</xdr:row>
      <xdr:rowOff>95445</xdr:rowOff>
    </xdr:to>
    <xdr:cxnSp macro="">
      <xdr:nvCxnSpPr>
        <xdr:cNvPr id="125" name="直線コネクタ 124"/>
        <xdr:cNvCxnSpPr/>
      </xdr:nvCxnSpPr>
      <xdr:spPr>
        <a:xfrm flipV="1">
          <a:off x="1130300" y="10007468"/>
          <a:ext cx="8890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28155</xdr:rowOff>
    </xdr:from>
    <xdr:to>
      <xdr:col>6</xdr:col>
      <xdr:colOff>561975</xdr:colOff>
      <xdr:row>58</xdr:row>
      <xdr:rowOff>129755</xdr:rowOff>
    </xdr:to>
    <xdr:sp macro="" textlink="">
      <xdr:nvSpPr>
        <xdr:cNvPr id="135" name="円/楕円 134"/>
        <xdr:cNvSpPr/>
      </xdr:nvSpPr>
      <xdr:spPr>
        <a:xfrm>
          <a:off x="4584700" y="99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99010" cy="259045"/>
    <xdr:sp macro="" textlink="">
      <xdr:nvSpPr>
        <xdr:cNvPr id="136" name="総務費該当値テキスト"/>
        <xdr:cNvSpPr txBox="1"/>
      </xdr:nvSpPr>
      <xdr:spPr>
        <a:xfrm>
          <a:off x="4686300" y="9950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132,863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25981</xdr:rowOff>
    </xdr:from>
    <xdr:to>
      <xdr:col>5</xdr:col>
      <xdr:colOff>409575</xdr:colOff>
      <xdr:row>58</xdr:row>
      <xdr:rowOff>127581</xdr:rowOff>
    </xdr:to>
    <xdr:sp macro="" textlink="">
      <xdr:nvSpPr>
        <xdr:cNvPr id="137" name="円/楕円 136"/>
        <xdr:cNvSpPr/>
      </xdr:nvSpPr>
      <xdr:spPr>
        <a:xfrm>
          <a:off x="3746500" y="997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144108</xdr:rowOff>
    </xdr:from>
    <xdr:ext cx="599010" cy="259045"/>
    <xdr:sp macro="" textlink="">
      <xdr:nvSpPr>
        <xdr:cNvPr id="138" name="テキスト ボックス 137"/>
        <xdr:cNvSpPr txBox="1"/>
      </xdr:nvSpPr>
      <xdr:spPr>
        <a:xfrm>
          <a:off x="3497794" y="974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38386</xdr:rowOff>
    </xdr:from>
    <xdr:to>
      <xdr:col>4</xdr:col>
      <xdr:colOff>206375</xdr:colOff>
      <xdr:row>58</xdr:row>
      <xdr:rowOff>139986</xdr:rowOff>
    </xdr:to>
    <xdr:sp macro="" textlink="">
      <xdr:nvSpPr>
        <xdr:cNvPr id="139" name="円/楕円 138"/>
        <xdr:cNvSpPr/>
      </xdr:nvSpPr>
      <xdr:spPr>
        <a:xfrm>
          <a:off x="2857500" y="998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131113</xdr:rowOff>
    </xdr:from>
    <xdr:ext cx="599010" cy="259045"/>
    <xdr:sp macro="" textlink="">
      <xdr:nvSpPr>
        <xdr:cNvPr id="140" name="テキスト ボックス 139"/>
        <xdr:cNvSpPr txBox="1"/>
      </xdr:nvSpPr>
      <xdr:spPr>
        <a:xfrm>
          <a:off x="2608794" y="1007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12568</xdr:rowOff>
    </xdr:from>
    <xdr:to>
      <xdr:col>3</xdr:col>
      <xdr:colOff>3175</xdr:colOff>
      <xdr:row>58</xdr:row>
      <xdr:rowOff>114168</xdr:rowOff>
    </xdr:to>
    <xdr:sp macro="" textlink="">
      <xdr:nvSpPr>
        <xdr:cNvPr id="141" name="円/楕円 140"/>
        <xdr:cNvSpPr/>
      </xdr:nvSpPr>
      <xdr:spPr>
        <a:xfrm>
          <a:off x="1968500" y="99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130695</xdr:rowOff>
    </xdr:from>
    <xdr:ext cx="599010" cy="259045"/>
    <xdr:sp macro="" textlink="">
      <xdr:nvSpPr>
        <xdr:cNvPr id="142" name="テキスト ボックス 141"/>
        <xdr:cNvSpPr txBox="1"/>
      </xdr:nvSpPr>
      <xdr:spPr>
        <a:xfrm>
          <a:off x="1719794" y="973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44645</xdr:rowOff>
    </xdr:from>
    <xdr:to>
      <xdr:col>1</xdr:col>
      <xdr:colOff>485775</xdr:colOff>
      <xdr:row>58</xdr:row>
      <xdr:rowOff>146245</xdr:rowOff>
    </xdr:to>
    <xdr:sp macro="" textlink="">
      <xdr:nvSpPr>
        <xdr:cNvPr id="143" name="円/楕円 142"/>
        <xdr:cNvSpPr/>
      </xdr:nvSpPr>
      <xdr:spPr>
        <a:xfrm>
          <a:off x="1079500" y="998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137372</xdr:rowOff>
    </xdr:from>
    <xdr:ext cx="534377" cy="259045"/>
    <xdr:sp macro="" textlink="">
      <xdr:nvSpPr>
        <xdr:cNvPr id="144" name="テキスト ボックス 143"/>
        <xdr:cNvSpPr txBox="1"/>
      </xdr:nvSpPr>
      <xdr:spPr>
        <a:xfrm>
          <a:off x="863111" y="100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176,345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78083</xdr:rowOff>
    </xdr:from>
    <xdr:to>
      <xdr:col>6</xdr:col>
      <xdr:colOff>511175</xdr:colOff>
      <xdr:row>76</xdr:row>
      <xdr:rowOff>17303</xdr:rowOff>
    </xdr:to>
    <xdr:cxnSp macro="">
      <xdr:nvCxnSpPr>
        <xdr:cNvPr id="172" name="直線コネクタ 171"/>
        <xdr:cNvCxnSpPr/>
      </xdr:nvCxnSpPr>
      <xdr:spPr>
        <a:xfrm flipV="1">
          <a:off x="3797300" y="12593933"/>
          <a:ext cx="838200" cy="45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17303</xdr:rowOff>
    </xdr:from>
    <xdr:to>
      <xdr:col>5</xdr:col>
      <xdr:colOff>358775</xdr:colOff>
      <xdr:row>76</xdr:row>
      <xdr:rowOff>108437</xdr:rowOff>
    </xdr:to>
    <xdr:cxnSp macro="">
      <xdr:nvCxnSpPr>
        <xdr:cNvPr id="175" name="直線コネクタ 174"/>
        <xdr:cNvCxnSpPr/>
      </xdr:nvCxnSpPr>
      <xdr:spPr>
        <a:xfrm flipV="1">
          <a:off x="2908300" y="13047503"/>
          <a:ext cx="889000" cy="9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108437</xdr:rowOff>
    </xdr:from>
    <xdr:to>
      <xdr:col>4</xdr:col>
      <xdr:colOff>155575</xdr:colOff>
      <xdr:row>77</xdr:row>
      <xdr:rowOff>27732</xdr:rowOff>
    </xdr:to>
    <xdr:cxnSp macro="">
      <xdr:nvCxnSpPr>
        <xdr:cNvPr id="178" name="直線コネクタ 177"/>
        <xdr:cNvCxnSpPr/>
      </xdr:nvCxnSpPr>
      <xdr:spPr>
        <a:xfrm flipV="1">
          <a:off x="2019300" y="13138637"/>
          <a:ext cx="889000" cy="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67456</xdr:rowOff>
    </xdr:from>
    <xdr:ext cx="599010" cy="259045"/>
    <xdr:sp macro="" textlink="">
      <xdr:nvSpPr>
        <xdr:cNvPr id="180" name="テキスト ボックス 179"/>
        <xdr:cNvSpPr txBox="1"/>
      </xdr:nvSpPr>
      <xdr:spPr>
        <a:xfrm>
          <a:off x="2608794" y="13269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27732</xdr:rowOff>
    </xdr:from>
    <xdr:to>
      <xdr:col>2</xdr:col>
      <xdr:colOff>638175</xdr:colOff>
      <xdr:row>77</xdr:row>
      <xdr:rowOff>48151</xdr:rowOff>
    </xdr:to>
    <xdr:cxnSp macro="">
      <xdr:nvCxnSpPr>
        <xdr:cNvPr id="181" name="直線コネクタ 180"/>
        <xdr:cNvCxnSpPr/>
      </xdr:nvCxnSpPr>
      <xdr:spPr>
        <a:xfrm flipV="1">
          <a:off x="1130300" y="13229382"/>
          <a:ext cx="889000" cy="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137791</xdr:rowOff>
    </xdr:from>
    <xdr:ext cx="599010" cy="259045"/>
    <xdr:sp macro="" textlink="">
      <xdr:nvSpPr>
        <xdr:cNvPr id="183" name="テキスト ボックス 182"/>
        <xdr:cNvSpPr txBox="1"/>
      </xdr:nvSpPr>
      <xdr:spPr>
        <a:xfrm>
          <a:off x="1719794" y="13339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141685</xdr:rowOff>
    </xdr:from>
    <xdr:ext cx="599010" cy="259045"/>
    <xdr:sp macro="" textlink="">
      <xdr:nvSpPr>
        <xdr:cNvPr id="185" name="テキスト ボックス 184"/>
        <xdr:cNvSpPr txBox="1"/>
      </xdr:nvSpPr>
      <xdr:spPr>
        <a:xfrm>
          <a:off x="830794" y="1334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27283</xdr:rowOff>
    </xdr:from>
    <xdr:to>
      <xdr:col>6</xdr:col>
      <xdr:colOff>561975</xdr:colOff>
      <xdr:row>73</xdr:row>
      <xdr:rowOff>128883</xdr:rowOff>
    </xdr:to>
    <xdr:sp macro="" textlink="">
      <xdr:nvSpPr>
        <xdr:cNvPr id="191" name="円/楕円 190"/>
        <xdr:cNvSpPr/>
      </xdr:nvSpPr>
      <xdr:spPr>
        <a:xfrm>
          <a:off x="4584700" y="125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50160</xdr:rowOff>
    </xdr:from>
    <xdr:ext cx="599010" cy="259045"/>
    <xdr:sp macro="" textlink="">
      <xdr:nvSpPr>
        <xdr:cNvPr id="192" name="民生費該当値テキスト"/>
        <xdr:cNvSpPr txBox="1"/>
      </xdr:nvSpPr>
      <xdr:spPr>
        <a:xfrm>
          <a:off x="4686300" y="1239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300,977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137953</xdr:rowOff>
    </xdr:from>
    <xdr:to>
      <xdr:col>5</xdr:col>
      <xdr:colOff>409575</xdr:colOff>
      <xdr:row>76</xdr:row>
      <xdr:rowOff>68103</xdr:rowOff>
    </xdr:to>
    <xdr:sp macro="" textlink="">
      <xdr:nvSpPr>
        <xdr:cNvPr id="193" name="円/楕円 192"/>
        <xdr:cNvSpPr/>
      </xdr:nvSpPr>
      <xdr:spPr>
        <a:xfrm>
          <a:off x="3746500" y="129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84630</xdr:rowOff>
    </xdr:from>
    <xdr:ext cx="599010" cy="259045"/>
    <xdr:sp macro="" textlink="">
      <xdr:nvSpPr>
        <xdr:cNvPr id="194" name="テキスト ボックス 193"/>
        <xdr:cNvSpPr txBox="1"/>
      </xdr:nvSpPr>
      <xdr:spPr>
        <a:xfrm>
          <a:off x="3497794" y="1277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201,771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57637</xdr:rowOff>
    </xdr:from>
    <xdr:to>
      <xdr:col>4</xdr:col>
      <xdr:colOff>206375</xdr:colOff>
      <xdr:row>76</xdr:row>
      <xdr:rowOff>159237</xdr:rowOff>
    </xdr:to>
    <xdr:sp macro="" textlink="">
      <xdr:nvSpPr>
        <xdr:cNvPr id="195" name="円/楕円 194"/>
        <xdr:cNvSpPr/>
      </xdr:nvSpPr>
      <xdr:spPr>
        <a:xfrm>
          <a:off x="2857500" y="130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4314</xdr:rowOff>
    </xdr:from>
    <xdr:ext cx="599010" cy="259045"/>
    <xdr:sp macro="" textlink="">
      <xdr:nvSpPr>
        <xdr:cNvPr id="196" name="テキスト ボックス 195"/>
        <xdr:cNvSpPr txBox="1"/>
      </xdr:nvSpPr>
      <xdr:spPr>
        <a:xfrm>
          <a:off x="2608794" y="128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148382</xdr:rowOff>
    </xdr:from>
    <xdr:to>
      <xdr:col>3</xdr:col>
      <xdr:colOff>3175</xdr:colOff>
      <xdr:row>77</xdr:row>
      <xdr:rowOff>78532</xdr:rowOff>
    </xdr:to>
    <xdr:sp macro="" textlink="">
      <xdr:nvSpPr>
        <xdr:cNvPr id="197" name="円/楕円 196"/>
        <xdr:cNvSpPr/>
      </xdr:nvSpPr>
      <xdr:spPr>
        <a:xfrm>
          <a:off x="1968500" y="131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95059</xdr:rowOff>
    </xdr:from>
    <xdr:ext cx="599010" cy="259045"/>
    <xdr:sp macro="" textlink="">
      <xdr:nvSpPr>
        <xdr:cNvPr id="198" name="テキスト ボックス 197"/>
        <xdr:cNvSpPr txBox="1"/>
      </xdr:nvSpPr>
      <xdr:spPr>
        <a:xfrm>
          <a:off x="1719794" y="1295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168801</xdr:rowOff>
    </xdr:from>
    <xdr:to>
      <xdr:col>1</xdr:col>
      <xdr:colOff>485775</xdr:colOff>
      <xdr:row>77</xdr:row>
      <xdr:rowOff>98951</xdr:rowOff>
    </xdr:to>
    <xdr:sp macro="" textlink="">
      <xdr:nvSpPr>
        <xdr:cNvPr id="199" name="円/楕円 198"/>
        <xdr:cNvSpPr/>
      </xdr:nvSpPr>
      <xdr:spPr>
        <a:xfrm>
          <a:off x="1079500" y="1319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115478</xdr:rowOff>
    </xdr:from>
    <xdr:ext cx="599010" cy="259045"/>
    <xdr:sp macro="" textlink="">
      <xdr:nvSpPr>
        <xdr:cNvPr id="200" name="テキスト ボックス 199"/>
        <xdr:cNvSpPr txBox="1"/>
      </xdr:nvSpPr>
      <xdr:spPr>
        <a:xfrm>
          <a:off x="830794" y="1297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36,044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81660</xdr:rowOff>
    </xdr:from>
    <xdr:to>
      <xdr:col>6</xdr:col>
      <xdr:colOff>511175</xdr:colOff>
      <xdr:row>97</xdr:row>
      <xdr:rowOff>105563</xdr:rowOff>
    </xdr:to>
    <xdr:cxnSp macro="">
      <xdr:nvCxnSpPr>
        <xdr:cNvPr id="227" name="直線コネクタ 226"/>
        <xdr:cNvCxnSpPr/>
      </xdr:nvCxnSpPr>
      <xdr:spPr>
        <a:xfrm>
          <a:off x="3797300" y="16712310"/>
          <a:ext cx="8382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88938</xdr:rowOff>
    </xdr:from>
    <xdr:ext cx="534377" cy="259045"/>
    <xdr:sp macro="" textlink="">
      <xdr:nvSpPr>
        <xdr:cNvPr id="228" name="衛生費平均値テキスト"/>
        <xdr:cNvSpPr txBox="1"/>
      </xdr:nvSpPr>
      <xdr:spPr>
        <a:xfrm>
          <a:off x="4686300" y="16719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4076</xdr:rowOff>
    </xdr:from>
    <xdr:to>
      <xdr:col>5</xdr:col>
      <xdr:colOff>358775</xdr:colOff>
      <xdr:row>97</xdr:row>
      <xdr:rowOff>81660</xdr:rowOff>
    </xdr:to>
    <xdr:cxnSp macro="">
      <xdr:nvCxnSpPr>
        <xdr:cNvPr id="230" name="直線コネクタ 229"/>
        <xdr:cNvCxnSpPr/>
      </xdr:nvCxnSpPr>
      <xdr:spPr>
        <a:xfrm>
          <a:off x="2908300" y="16634726"/>
          <a:ext cx="889000" cy="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49553</xdr:rowOff>
    </xdr:from>
    <xdr:ext cx="534377" cy="259045"/>
    <xdr:sp macro="" textlink="">
      <xdr:nvSpPr>
        <xdr:cNvPr id="232" name="テキスト ボックス 231"/>
        <xdr:cNvSpPr txBox="1"/>
      </xdr:nvSpPr>
      <xdr:spPr>
        <a:xfrm>
          <a:off x="3530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4076</xdr:rowOff>
    </xdr:from>
    <xdr:to>
      <xdr:col>4</xdr:col>
      <xdr:colOff>155575</xdr:colOff>
      <xdr:row>97</xdr:row>
      <xdr:rowOff>80671</xdr:rowOff>
    </xdr:to>
    <xdr:cxnSp macro="">
      <xdr:nvCxnSpPr>
        <xdr:cNvPr id="233" name="直線コネクタ 232"/>
        <xdr:cNvCxnSpPr/>
      </xdr:nvCxnSpPr>
      <xdr:spPr>
        <a:xfrm flipV="1">
          <a:off x="2019300" y="16634726"/>
          <a:ext cx="889000" cy="7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50449</xdr:rowOff>
    </xdr:from>
    <xdr:ext cx="534377" cy="259045"/>
    <xdr:sp macro="" textlink="">
      <xdr:nvSpPr>
        <xdr:cNvPr id="235" name="テキスト ボックス 234"/>
        <xdr:cNvSpPr txBox="1"/>
      </xdr:nvSpPr>
      <xdr:spPr>
        <a:xfrm>
          <a:off x="2641111" y="168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77544</xdr:rowOff>
    </xdr:from>
    <xdr:to>
      <xdr:col>2</xdr:col>
      <xdr:colOff>638175</xdr:colOff>
      <xdr:row>97</xdr:row>
      <xdr:rowOff>80671</xdr:rowOff>
    </xdr:to>
    <xdr:cxnSp macro="">
      <xdr:nvCxnSpPr>
        <xdr:cNvPr id="236" name="直線コネクタ 235"/>
        <xdr:cNvCxnSpPr/>
      </xdr:nvCxnSpPr>
      <xdr:spPr>
        <a:xfrm>
          <a:off x="1130300" y="16708194"/>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49970</xdr:rowOff>
    </xdr:from>
    <xdr:ext cx="534377" cy="259045"/>
    <xdr:sp macro="" textlink="">
      <xdr:nvSpPr>
        <xdr:cNvPr id="238" name="テキスト ボックス 237"/>
        <xdr:cNvSpPr txBox="1"/>
      </xdr:nvSpPr>
      <xdr:spPr>
        <a:xfrm>
          <a:off x="1752111" y="1685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56306</xdr:rowOff>
    </xdr:from>
    <xdr:ext cx="534377" cy="259045"/>
    <xdr:sp macro="" textlink="">
      <xdr:nvSpPr>
        <xdr:cNvPr id="240" name="テキスト ボックス 239"/>
        <xdr:cNvSpPr txBox="1"/>
      </xdr:nvSpPr>
      <xdr:spPr>
        <a:xfrm>
          <a:off x="863111" y="1685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54763</xdr:rowOff>
    </xdr:from>
    <xdr:to>
      <xdr:col>6</xdr:col>
      <xdr:colOff>561975</xdr:colOff>
      <xdr:row>97</xdr:row>
      <xdr:rowOff>156363</xdr:rowOff>
    </xdr:to>
    <xdr:sp macro="" textlink="">
      <xdr:nvSpPr>
        <xdr:cNvPr id="246" name="円/楕円 245"/>
        <xdr:cNvSpPr/>
      </xdr:nvSpPr>
      <xdr:spPr>
        <a:xfrm>
          <a:off x="45847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77640</xdr:rowOff>
    </xdr:from>
    <xdr:ext cx="534377" cy="259045"/>
    <xdr:sp macro="" textlink="">
      <xdr:nvSpPr>
        <xdr:cNvPr id="247" name="衛生費該当値テキスト"/>
        <xdr:cNvSpPr txBox="1"/>
      </xdr:nvSpPr>
      <xdr:spPr>
        <a:xfrm>
          <a:off x="4686300" y="165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30860</xdr:rowOff>
    </xdr:from>
    <xdr:to>
      <xdr:col>5</xdr:col>
      <xdr:colOff>409575</xdr:colOff>
      <xdr:row>97</xdr:row>
      <xdr:rowOff>132460</xdr:rowOff>
    </xdr:to>
    <xdr:sp macro="" textlink="">
      <xdr:nvSpPr>
        <xdr:cNvPr id="248" name="円/楕円 247"/>
        <xdr:cNvSpPr/>
      </xdr:nvSpPr>
      <xdr:spPr>
        <a:xfrm>
          <a:off x="3746500" y="166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148987</xdr:rowOff>
    </xdr:from>
    <xdr:ext cx="599010" cy="259045"/>
    <xdr:sp macro="" textlink="">
      <xdr:nvSpPr>
        <xdr:cNvPr id="249" name="テキスト ボックス 248"/>
        <xdr:cNvSpPr txBox="1"/>
      </xdr:nvSpPr>
      <xdr:spPr>
        <a:xfrm>
          <a:off x="3497794" y="1643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100,389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124726</xdr:rowOff>
    </xdr:from>
    <xdr:to>
      <xdr:col>4</xdr:col>
      <xdr:colOff>206375</xdr:colOff>
      <xdr:row>97</xdr:row>
      <xdr:rowOff>54876</xdr:rowOff>
    </xdr:to>
    <xdr:sp macro="" textlink="">
      <xdr:nvSpPr>
        <xdr:cNvPr id="250" name="円/楕円 249"/>
        <xdr:cNvSpPr/>
      </xdr:nvSpPr>
      <xdr:spPr>
        <a:xfrm>
          <a:off x="2857500" y="1658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71403</xdr:rowOff>
    </xdr:from>
    <xdr:ext cx="599010" cy="259045"/>
    <xdr:sp macro="" textlink="">
      <xdr:nvSpPr>
        <xdr:cNvPr id="251" name="テキスト ボックス 250"/>
        <xdr:cNvSpPr txBox="1"/>
      </xdr:nvSpPr>
      <xdr:spPr>
        <a:xfrm>
          <a:off x="2608794" y="1635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134,328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29871</xdr:rowOff>
    </xdr:from>
    <xdr:to>
      <xdr:col>3</xdr:col>
      <xdr:colOff>3175</xdr:colOff>
      <xdr:row>97</xdr:row>
      <xdr:rowOff>131471</xdr:rowOff>
    </xdr:to>
    <xdr:sp macro="" textlink="">
      <xdr:nvSpPr>
        <xdr:cNvPr id="252" name="円/楕円 251"/>
        <xdr:cNvSpPr/>
      </xdr:nvSpPr>
      <xdr:spPr>
        <a:xfrm>
          <a:off x="1968500" y="166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147998</xdr:rowOff>
    </xdr:from>
    <xdr:ext cx="599010" cy="259045"/>
    <xdr:sp macro="" textlink="">
      <xdr:nvSpPr>
        <xdr:cNvPr id="253" name="テキスト ボックス 252"/>
        <xdr:cNvSpPr txBox="1"/>
      </xdr:nvSpPr>
      <xdr:spPr>
        <a:xfrm>
          <a:off x="1719794" y="1643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26744</xdr:rowOff>
    </xdr:from>
    <xdr:to>
      <xdr:col>1</xdr:col>
      <xdr:colOff>485775</xdr:colOff>
      <xdr:row>97</xdr:row>
      <xdr:rowOff>128344</xdr:rowOff>
    </xdr:to>
    <xdr:sp macro="" textlink="">
      <xdr:nvSpPr>
        <xdr:cNvPr id="254" name="円/楕円 253"/>
        <xdr:cNvSpPr/>
      </xdr:nvSpPr>
      <xdr:spPr>
        <a:xfrm>
          <a:off x="1079500" y="166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95</xdr:row>
      <xdr:rowOff>144871</xdr:rowOff>
    </xdr:from>
    <xdr:ext cx="599010" cy="259045"/>
    <xdr:sp macro="" textlink="">
      <xdr:nvSpPr>
        <xdr:cNvPr id="255" name="テキスト ボックス 254"/>
        <xdr:cNvSpPr txBox="1"/>
      </xdr:nvSpPr>
      <xdr:spPr>
        <a:xfrm>
          <a:off x="830794" y="1643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44221</xdr:rowOff>
    </xdr:from>
    <xdr:to>
      <xdr:col>15</xdr:col>
      <xdr:colOff>180975</xdr:colOff>
      <xdr:row>39</xdr:row>
      <xdr:rowOff>44412</xdr:rowOff>
    </xdr:to>
    <xdr:cxnSp macro="">
      <xdr:nvCxnSpPr>
        <xdr:cNvPr id="284" name="直線コネクタ 283"/>
        <xdr:cNvCxnSpPr/>
      </xdr:nvCxnSpPr>
      <xdr:spPr>
        <a:xfrm>
          <a:off x="9639300" y="6730771"/>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368</xdr:rowOff>
    </xdr:from>
    <xdr:to>
      <xdr:col>14</xdr:col>
      <xdr:colOff>28575</xdr:colOff>
      <xdr:row>39</xdr:row>
      <xdr:rowOff>44221</xdr:rowOff>
    </xdr:to>
    <xdr:cxnSp macro="">
      <xdr:nvCxnSpPr>
        <xdr:cNvPr id="287" name="直線コネクタ 286"/>
        <xdr:cNvCxnSpPr/>
      </xdr:nvCxnSpPr>
      <xdr:spPr>
        <a:xfrm>
          <a:off x="8750300" y="6686918"/>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368</xdr:rowOff>
    </xdr:from>
    <xdr:to>
      <xdr:col>12</xdr:col>
      <xdr:colOff>511175</xdr:colOff>
      <xdr:row>39</xdr:row>
      <xdr:rowOff>44183</xdr:rowOff>
    </xdr:to>
    <xdr:cxnSp macro="">
      <xdr:nvCxnSpPr>
        <xdr:cNvPr id="290" name="直線コネクタ 289"/>
        <xdr:cNvCxnSpPr/>
      </xdr:nvCxnSpPr>
      <xdr:spPr>
        <a:xfrm flipV="1">
          <a:off x="7861300" y="6686918"/>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44183</xdr:rowOff>
    </xdr:from>
    <xdr:to>
      <xdr:col>11</xdr:col>
      <xdr:colOff>307975</xdr:colOff>
      <xdr:row>39</xdr:row>
      <xdr:rowOff>44183</xdr:rowOff>
    </xdr:to>
    <xdr:cxnSp macro="">
      <xdr:nvCxnSpPr>
        <xdr:cNvPr id="293" name="直線コネクタ 292"/>
        <xdr:cNvCxnSpPr/>
      </xdr:nvCxnSpPr>
      <xdr:spPr>
        <a:xfrm>
          <a:off x="6972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165062</xdr:rowOff>
    </xdr:from>
    <xdr:to>
      <xdr:col>15</xdr:col>
      <xdr:colOff>231775</xdr:colOff>
      <xdr:row>39</xdr:row>
      <xdr:rowOff>95212</xdr:rowOff>
    </xdr:to>
    <xdr:sp macro="" textlink="">
      <xdr:nvSpPr>
        <xdr:cNvPr id="303" name="円/楕円 302"/>
        <xdr:cNvSpPr/>
      </xdr:nvSpPr>
      <xdr:spPr>
        <a:xfrm>
          <a:off x="10426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108628</xdr:rowOff>
    </xdr:from>
    <xdr:ext cx="249299" cy="259045"/>
    <xdr:sp macro="" textlink="">
      <xdr:nvSpPr>
        <xdr:cNvPr id="304" name="労働費該当値テキスト"/>
        <xdr:cNvSpPr txBox="1"/>
      </xdr:nvSpPr>
      <xdr:spPr>
        <a:xfrm>
          <a:off x="10528300" y="6623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164871</xdr:rowOff>
    </xdr:from>
    <xdr:to>
      <xdr:col>14</xdr:col>
      <xdr:colOff>79375</xdr:colOff>
      <xdr:row>39</xdr:row>
      <xdr:rowOff>95021</xdr:rowOff>
    </xdr:to>
    <xdr:sp macro="" textlink="">
      <xdr:nvSpPr>
        <xdr:cNvPr id="305" name="円/楕円 304"/>
        <xdr:cNvSpPr/>
      </xdr:nvSpPr>
      <xdr:spPr>
        <a:xfrm>
          <a:off x="9588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86148</xdr:rowOff>
    </xdr:from>
    <xdr:ext cx="249299" cy="259045"/>
    <xdr:sp macro="" textlink="">
      <xdr:nvSpPr>
        <xdr:cNvPr id="306" name="テキスト ボックス 305"/>
        <xdr:cNvSpPr txBox="1"/>
      </xdr:nvSpPr>
      <xdr:spPr>
        <a:xfrm>
          <a:off x="9514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121018</xdr:rowOff>
    </xdr:from>
    <xdr:to>
      <xdr:col>12</xdr:col>
      <xdr:colOff>561975</xdr:colOff>
      <xdr:row>39</xdr:row>
      <xdr:rowOff>51168</xdr:rowOff>
    </xdr:to>
    <xdr:sp macro="" textlink="">
      <xdr:nvSpPr>
        <xdr:cNvPr id="307" name="円/楕円 306"/>
        <xdr:cNvSpPr/>
      </xdr:nvSpPr>
      <xdr:spPr>
        <a:xfrm>
          <a:off x="8699500" y="6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42295</xdr:rowOff>
    </xdr:from>
    <xdr:ext cx="469744" cy="259045"/>
    <xdr:sp macro="" textlink="">
      <xdr:nvSpPr>
        <xdr:cNvPr id="308" name="テキスト ボックス 307"/>
        <xdr:cNvSpPr txBox="1"/>
      </xdr:nvSpPr>
      <xdr:spPr>
        <a:xfrm>
          <a:off x="8515427"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164833</xdr:rowOff>
    </xdr:from>
    <xdr:to>
      <xdr:col>11</xdr:col>
      <xdr:colOff>358775</xdr:colOff>
      <xdr:row>39</xdr:row>
      <xdr:rowOff>94983</xdr:rowOff>
    </xdr:to>
    <xdr:sp macro="" textlink="">
      <xdr:nvSpPr>
        <xdr:cNvPr id="309" name="円/楕円 308"/>
        <xdr:cNvSpPr/>
      </xdr:nvSpPr>
      <xdr:spPr>
        <a:xfrm>
          <a:off x="781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86110</xdr:rowOff>
    </xdr:from>
    <xdr:ext cx="249299" cy="259045"/>
    <xdr:sp macro="" textlink="">
      <xdr:nvSpPr>
        <xdr:cNvPr id="310" name="テキスト ボックス 309"/>
        <xdr:cNvSpPr txBox="1"/>
      </xdr:nvSpPr>
      <xdr:spPr>
        <a:xfrm>
          <a:off x="7736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164833</xdr:rowOff>
    </xdr:from>
    <xdr:to>
      <xdr:col>10</xdr:col>
      <xdr:colOff>155575</xdr:colOff>
      <xdr:row>39</xdr:row>
      <xdr:rowOff>94983</xdr:rowOff>
    </xdr:to>
    <xdr:sp macro="" textlink="">
      <xdr:nvSpPr>
        <xdr:cNvPr id="311" name="円/楕円 310"/>
        <xdr:cNvSpPr/>
      </xdr:nvSpPr>
      <xdr:spPr>
        <a:xfrm>
          <a:off x="6921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86110</xdr:rowOff>
    </xdr:from>
    <xdr:ext cx="249299" cy="259045"/>
    <xdr:sp macro="" textlink="">
      <xdr:nvSpPr>
        <xdr:cNvPr id="312" name="テキスト ボックス 311"/>
        <xdr:cNvSpPr txBox="1"/>
      </xdr:nvSpPr>
      <xdr:spPr>
        <a:xfrm>
          <a:off x="6847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33721</xdr:rowOff>
    </xdr:from>
    <xdr:to>
      <xdr:col>15</xdr:col>
      <xdr:colOff>180975</xdr:colOff>
      <xdr:row>57</xdr:row>
      <xdr:rowOff>46116</xdr:rowOff>
    </xdr:to>
    <xdr:cxnSp macro="">
      <xdr:nvCxnSpPr>
        <xdr:cNvPr id="339" name="直線コネクタ 338"/>
        <xdr:cNvCxnSpPr/>
      </xdr:nvCxnSpPr>
      <xdr:spPr>
        <a:xfrm flipV="1">
          <a:off x="9639300" y="9806371"/>
          <a:ext cx="8382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46116</xdr:rowOff>
    </xdr:from>
    <xdr:to>
      <xdr:col>14</xdr:col>
      <xdr:colOff>28575</xdr:colOff>
      <xdr:row>57</xdr:row>
      <xdr:rowOff>68070</xdr:rowOff>
    </xdr:to>
    <xdr:cxnSp macro="">
      <xdr:nvCxnSpPr>
        <xdr:cNvPr id="342" name="直線コネクタ 341"/>
        <xdr:cNvCxnSpPr/>
      </xdr:nvCxnSpPr>
      <xdr:spPr>
        <a:xfrm flipV="1">
          <a:off x="8750300" y="9818766"/>
          <a:ext cx="889000" cy="2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68070</xdr:rowOff>
    </xdr:from>
    <xdr:to>
      <xdr:col>12</xdr:col>
      <xdr:colOff>511175</xdr:colOff>
      <xdr:row>57</xdr:row>
      <xdr:rowOff>93742</xdr:rowOff>
    </xdr:to>
    <xdr:cxnSp macro="">
      <xdr:nvCxnSpPr>
        <xdr:cNvPr id="345" name="直線コネクタ 344"/>
        <xdr:cNvCxnSpPr/>
      </xdr:nvCxnSpPr>
      <xdr:spPr>
        <a:xfrm flipV="1">
          <a:off x="7861300" y="9840720"/>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7" name="テキスト ボックス 346"/>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93742</xdr:rowOff>
    </xdr:from>
    <xdr:to>
      <xdr:col>11</xdr:col>
      <xdr:colOff>307975</xdr:colOff>
      <xdr:row>57</xdr:row>
      <xdr:rowOff>128478</xdr:rowOff>
    </xdr:to>
    <xdr:cxnSp macro="">
      <xdr:nvCxnSpPr>
        <xdr:cNvPr id="348" name="直線コネクタ 347"/>
        <xdr:cNvCxnSpPr/>
      </xdr:nvCxnSpPr>
      <xdr:spPr>
        <a:xfrm flipV="1">
          <a:off x="6972300" y="9866392"/>
          <a:ext cx="889000" cy="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0" name="テキスト ボックス 349"/>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72096</xdr:rowOff>
    </xdr:from>
    <xdr:ext cx="534377" cy="259045"/>
    <xdr:sp macro="" textlink="">
      <xdr:nvSpPr>
        <xdr:cNvPr id="352" name="テキスト ボックス 351"/>
        <xdr:cNvSpPr txBox="1"/>
      </xdr:nvSpPr>
      <xdr:spPr>
        <a:xfrm>
          <a:off x="6705111" y="100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154371</xdr:rowOff>
    </xdr:from>
    <xdr:to>
      <xdr:col>15</xdr:col>
      <xdr:colOff>231775</xdr:colOff>
      <xdr:row>57</xdr:row>
      <xdr:rowOff>84521</xdr:rowOff>
    </xdr:to>
    <xdr:sp macro="" textlink="">
      <xdr:nvSpPr>
        <xdr:cNvPr id="358" name="円/楕円 357"/>
        <xdr:cNvSpPr/>
      </xdr:nvSpPr>
      <xdr:spPr>
        <a:xfrm>
          <a:off x="10426700" y="97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5798</xdr:rowOff>
    </xdr:from>
    <xdr:ext cx="599010" cy="259045"/>
    <xdr:sp macro="" textlink="">
      <xdr:nvSpPr>
        <xdr:cNvPr id="359" name="農林水産業費該当値テキスト"/>
        <xdr:cNvSpPr txBox="1"/>
      </xdr:nvSpPr>
      <xdr:spPr>
        <a:xfrm>
          <a:off x="10528300" y="960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166766</xdr:rowOff>
    </xdr:from>
    <xdr:to>
      <xdr:col>14</xdr:col>
      <xdr:colOff>79375</xdr:colOff>
      <xdr:row>57</xdr:row>
      <xdr:rowOff>96916</xdr:rowOff>
    </xdr:to>
    <xdr:sp macro="" textlink="">
      <xdr:nvSpPr>
        <xdr:cNvPr id="360" name="円/楕円 359"/>
        <xdr:cNvSpPr/>
      </xdr:nvSpPr>
      <xdr:spPr>
        <a:xfrm>
          <a:off x="9588500" y="97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113443</xdr:rowOff>
    </xdr:from>
    <xdr:ext cx="599010" cy="259045"/>
    <xdr:sp macro="" textlink="">
      <xdr:nvSpPr>
        <xdr:cNvPr id="361" name="テキスト ボックス 360"/>
        <xdr:cNvSpPr txBox="1"/>
      </xdr:nvSpPr>
      <xdr:spPr>
        <a:xfrm>
          <a:off x="9339794" y="954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17270</xdr:rowOff>
    </xdr:from>
    <xdr:to>
      <xdr:col>12</xdr:col>
      <xdr:colOff>561975</xdr:colOff>
      <xdr:row>57</xdr:row>
      <xdr:rowOff>118870</xdr:rowOff>
    </xdr:to>
    <xdr:sp macro="" textlink="">
      <xdr:nvSpPr>
        <xdr:cNvPr id="362" name="円/楕円 361"/>
        <xdr:cNvSpPr/>
      </xdr:nvSpPr>
      <xdr:spPr>
        <a:xfrm>
          <a:off x="8699500" y="978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135397</xdr:rowOff>
    </xdr:from>
    <xdr:ext cx="599010" cy="259045"/>
    <xdr:sp macro="" textlink="">
      <xdr:nvSpPr>
        <xdr:cNvPr id="363" name="テキスト ボックス 362"/>
        <xdr:cNvSpPr txBox="1"/>
      </xdr:nvSpPr>
      <xdr:spPr>
        <a:xfrm>
          <a:off x="8450794" y="956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106,334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42942</xdr:rowOff>
    </xdr:from>
    <xdr:to>
      <xdr:col>11</xdr:col>
      <xdr:colOff>358775</xdr:colOff>
      <xdr:row>57</xdr:row>
      <xdr:rowOff>144542</xdr:rowOff>
    </xdr:to>
    <xdr:sp macro="" textlink="">
      <xdr:nvSpPr>
        <xdr:cNvPr id="364" name="円/楕円 363"/>
        <xdr:cNvSpPr/>
      </xdr:nvSpPr>
      <xdr:spPr>
        <a:xfrm>
          <a:off x="7810500" y="98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161069</xdr:rowOff>
    </xdr:from>
    <xdr:ext cx="534377" cy="259045"/>
    <xdr:sp macro="" textlink="">
      <xdr:nvSpPr>
        <xdr:cNvPr id="365" name="テキスト ボックス 364"/>
        <xdr:cNvSpPr txBox="1"/>
      </xdr:nvSpPr>
      <xdr:spPr>
        <a:xfrm>
          <a:off x="7594111" y="959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77678</xdr:rowOff>
    </xdr:from>
    <xdr:to>
      <xdr:col>10</xdr:col>
      <xdr:colOff>155575</xdr:colOff>
      <xdr:row>58</xdr:row>
      <xdr:rowOff>7828</xdr:rowOff>
    </xdr:to>
    <xdr:sp macro="" textlink="">
      <xdr:nvSpPr>
        <xdr:cNvPr id="366" name="円/楕円 365"/>
        <xdr:cNvSpPr/>
      </xdr:nvSpPr>
      <xdr:spPr>
        <a:xfrm>
          <a:off x="6921500" y="985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24355</xdr:rowOff>
    </xdr:from>
    <xdr:ext cx="534377" cy="259045"/>
    <xdr:sp macro="" textlink="">
      <xdr:nvSpPr>
        <xdr:cNvPr id="367" name="テキスト ボックス 366"/>
        <xdr:cNvSpPr txBox="1"/>
      </xdr:nvSpPr>
      <xdr:spPr>
        <a:xfrm>
          <a:off x="6705111" y="96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102952</xdr:rowOff>
    </xdr:from>
    <xdr:to>
      <xdr:col>15</xdr:col>
      <xdr:colOff>180975</xdr:colOff>
      <xdr:row>77</xdr:row>
      <xdr:rowOff>159417</xdr:rowOff>
    </xdr:to>
    <xdr:cxnSp macro="">
      <xdr:nvCxnSpPr>
        <xdr:cNvPr id="396" name="直線コネクタ 395"/>
        <xdr:cNvCxnSpPr/>
      </xdr:nvCxnSpPr>
      <xdr:spPr>
        <a:xfrm flipV="1">
          <a:off x="9639300" y="13304602"/>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7"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159417</xdr:rowOff>
    </xdr:from>
    <xdr:to>
      <xdr:col>14</xdr:col>
      <xdr:colOff>28575</xdr:colOff>
      <xdr:row>78</xdr:row>
      <xdr:rowOff>50451</xdr:rowOff>
    </xdr:to>
    <xdr:cxnSp macro="">
      <xdr:nvCxnSpPr>
        <xdr:cNvPr id="399" name="直線コネクタ 398"/>
        <xdr:cNvCxnSpPr/>
      </xdr:nvCxnSpPr>
      <xdr:spPr>
        <a:xfrm flipV="1">
          <a:off x="8750300" y="13361067"/>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1" name="テキスト ボックス 400"/>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46259</xdr:rowOff>
    </xdr:from>
    <xdr:to>
      <xdr:col>12</xdr:col>
      <xdr:colOff>511175</xdr:colOff>
      <xdr:row>78</xdr:row>
      <xdr:rowOff>50451</xdr:rowOff>
    </xdr:to>
    <xdr:cxnSp macro="">
      <xdr:nvCxnSpPr>
        <xdr:cNvPr id="402" name="直線コネクタ 401"/>
        <xdr:cNvCxnSpPr/>
      </xdr:nvCxnSpPr>
      <xdr:spPr>
        <a:xfrm>
          <a:off x="7861300" y="1341935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112138</xdr:rowOff>
    </xdr:from>
    <xdr:ext cx="534377" cy="259045"/>
    <xdr:sp macro="" textlink="">
      <xdr:nvSpPr>
        <xdr:cNvPr id="404" name="テキスト ボックス 403"/>
        <xdr:cNvSpPr txBox="1"/>
      </xdr:nvSpPr>
      <xdr:spPr>
        <a:xfrm>
          <a:off x="8483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46259</xdr:rowOff>
    </xdr:from>
    <xdr:to>
      <xdr:col>11</xdr:col>
      <xdr:colOff>307975</xdr:colOff>
      <xdr:row>78</xdr:row>
      <xdr:rowOff>66815</xdr:rowOff>
    </xdr:to>
    <xdr:cxnSp macro="">
      <xdr:nvCxnSpPr>
        <xdr:cNvPr id="405" name="直線コネクタ 404"/>
        <xdr:cNvCxnSpPr/>
      </xdr:nvCxnSpPr>
      <xdr:spPr>
        <a:xfrm flipV="1">
          <a:off x="6972300" y="13419359"/>
          <a:ext cx="889000" cy="2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7" name="テキスト ボックス 406"/>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09" name="テキスト ボックス 408"/>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52152</xdr:rowOff>
    </xdr:from>
    <xdr:to>
      <xdr:col>15</xdr:col>
      <xdr:colOff>231775</xdr:colOff>
      <xdr:row>77</xdr:row>
      <xdr:rowOff>153752</xdr:rowOff>
    </xdr:to>
    <xdr:sp macro="" textlink="">
      <xdr:nvSpPr>
        <xdr:cNvPr id="415" name="円/楕円 414"/>
        <xdr:cNvSpPr/>
      </xdr:nvSpPr>
      <xdr:spPr>
        <a:xfrm>
          <a:off x="10426700" y="132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30579</xdr:rowOff>
    </xdr:from>
    <xdr:ext cx="534377" cy="259045"/>
    <xdr:sp macro="" textlink="">
      <xdr:nvSpPr>
        <xdr:cNvPr id="416" name="商工費該当値テキスト"/>
        <xdr:cNvSpPr txBox="1"/>
      </xdr:nvSpPr>
      <xdr:spPr>
        <a:xfrm>
          <a:off x="10528300" y="132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108617</xdr:rowOff>
    </xdr:from>
    <xdr:to>
      <xdr:col>14</xdr:col>
      <xdr:colOff>79375</xdr:colOff>
      <xdr:row>78</xdr:row>
      <xdr:rowOff>38767</xdr:rowOff>
    </xdr:to>
    <xdr:sp macro="" textlink="">
      <xdr:nvSpPr>
        <xdr:cNvPr id="417" name="円/楕円 416"/>
        <xdr:cNvSpPr/>
      </xdr:nvSpPr>
      <xdr:spPr>
        <a:xfrm>
          <a:off x="9588500" y="13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29894</xdr:rowOff>
    </xdr:from>
    <xdr:ext cx="534377" cy="259045"/>
    <xdr:sp macro="" textlink="">
      <xdr:nvSpPr>
        <xdr:cNvPr id="418" name="テキスト ボックス 417"/>
        <xdr:cNvSpPr txBox="1"/>
      </xdr:nvSpPr>
      <xdr:spPr>
        <a:xfrm>
          <a:off x="9372111" y="134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171101</xdr:rowOff>
    </xdr:from>
    <xdr:to>
      <xdr:col>12</xdr:col>
      <xdr:colOff>561975</xdr:colOff>
      <xdr:row>78</xdr:row>
      <xdr:rowOff>101251</xdr:rowOff>
    </xdr:to>
    <xdr:sp macro="" textlink="">
      <xdr:nvSpPr>
        <xdr:cNvPr id="419" name="円/楕円 418"/>
        <xdr:cNvSpPr/>
      </xdr:nvSpPr>
      <xdr:spPr>
        <a:xfrm>
          <a:off x="8699500" y="133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92378</xdr:rowOff>
    </xdr:from>
    <xdr:ext cx="469744" cy="259045"/>
    <xdr:sp macro="" textlink="">
      <xdr:nvSpPr>
        <xdr:cNvPr id="420" name="テキスト ボックス 419"/>
        <xdr:cNvSpPr txBox="1"/>
      </xdr:nvSpPr>
      <xdr:spPr>
        <a:xfrm>
          <a:off x="8515427" y="1346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166909</xdr:rowOff>
    </xdr:from>
    <xdr:to>
      <xdr:col>11</xdr:col>
      <xdr:colOff>358775</xdr:colOff>
      <xdr:row>78</xdr:row>
      <xdr:rowOff>97059</xdr:rowOff>
    </xdr:to>
    <xdr:sp macro="" textlink="">
      <xdr:nvSpPr>
        <xdr:cNvPr id="421" name="円/楕円 420"/>
        <xdr:cNvSpPr/>
      </xdr:nvSpPr>
      <xdr:spPr>
        <a:xfrm>
          <a:off x="7810500" y="133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88186</xdr:rowOff>
    </xdr:from>
    <xdr:ext cx="469744" cy="259045"/>
    <xdr:sp macro="" textlink="">
      <xdr:nvSpPr>
        <xdr:cNvPr id="422" name="テキスト ボックス 421"/>
        <xdr:cNvSpPr txBox="1"/>
      </xdr:nvSpPr>
      <xdr:spPr>
        <a:xfrm>
          <a:off x="7626427" y="1346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16015</xdr:rowOff>
    </xdr:from>
    <xdr:to>
      <xdr:col>10</xdr:col>
      <xdr:colOff>155575</xdr:colOff>
      <xdr:row>78</xdr:row>
      <xdr:rowOff>117615</xdr:rowOff>
    </xdr:to>
    <xdr:sp macro="" textlink="">
      <xdr:nvSpPr>
        <xdr:cNvPr id="423" name="円/楕円 422"/>
        <xdr:cNvSpPr/>
      </xdr:nvSpPr>
      <xdr:spPr>
        <a:xfrm>
          <a:off x="69215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108742</xdr:rowOff>
    </xdr:from>
    <xdr:ext cx="469744" cy="259045"/>
    <xdr:sp macro="" textlink="">
      <xdr:nvSpPr>
        <xdr:cNvPr id="424" name="テキスト ボックス 423"/>
        <xdr:cNvSpPr txBox="1"/>
      </xdr:nvSpPr>
      <xdr:spPr>
        <a:xfrm>
          <a:off x="6737427" y="1348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16253</xdr:rowOff>
    </xdr:from>
    <xdr:to>
      <xdr:col>15</xdr:col>
      <xdr:colOff>180975</xdr:colOff>
      <xdr:row>99</xdr:row>
      <xdr:rowOff>23623</xdr:rowOff>
    </xdr:to>
    <xdr:cxnSp macro="">
      <xdr:nvCxnSpPr>
        <xdr:cNvPr id="453" name="直線コネクタ 452"/>
        <xdr:cNvCxnSpPr/>
      </xdr:nvCxnSpPr>
      <xdr:spPr>
        <a:xfrm flipV="1">
          <a:off x="9639300" y="16989803"/>
          <a:ext cx="8382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13010</xdr:rowOff>
    </xdr:from>
    <xdr:to>
      <xdr:col>14</xdr:col>
      <xdr:colOff>28575</xdr:colOff>
      <xdr:row>99</xdr:row>
      <xdr:rowOff>23623</xdr:rowOff>
    </xdr:to>
    <xdr:cxnSp macro="">
      <xdr:nvCxnSpPr>
        <xdr:cNvPr id="456" name="直線コネクタ 455"/>
        <xdr:cNvCxnSpPr/>
      </xdr:nvCxnSpPr>
      <xdr:spPr>
        <a:xfrm>
          <a:off x="8750300" y="16986560"/>
          <a:ext cx="889000" cy="1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13010</xdr:rowOff>
    </xdr:from>
    <xdr:to>
      <xdr:col>12</xdr:col>
      <xdr:colOff>511175</xdr:colOff>
      <xdr:row>99</xdr:row>
      <xdr:rowOff>18038</xdr:rowOff>
    </xdr:to>
    <xdr:cxnSp macro="">
      <xdr:nvCxnSpPr>
        <xdr:cNvPr id="459" name="直線コネクタ 458"/>
        <xdr:cNvCxnSpPr/>
      </xdr:nvCxnSpPr>
      <xdr:spPr>
        <a:xfrm flipV="1">
          <a:off x="7861300" y="16986560"/>
          <a:ext cx="889000" cy="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55766</xdr:rowOff>
    </xdr:from>
    <xdr:ext cx="534377" cy="259045"/>
    <xdr:sp macro="" textlink="">
      <xdr:nvSpPr>
        <xdr:cNvPr id="461" name="テキスト ボックス 460"/>
        <xdr:cNvSpPr txBox="1"/>
      </xdr:nvSpPr>
      <xdr:spPr>
        <a:xfrm>
          <a:off x="8483111" y="170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18038</xdr:rowOff>
    </xdr:from>
    <xdr:to>
      <xdr:col>11</xdr:col>
      <xdr:colOff>307975</xdr:colOff>
      <xdr:row>99</xdr:row>
      <xdr:rowOff>30742</xdr:rowOff>
    </xdr:to>
    <xdr:cxnSp macro="">
      <xdr:nvCxnSpPr>
        <xdr:cNvPr id="462" name="直線コネクタ 461"/>
        <xdr:cNvCxnSpPr/>
      </xdr:nvCxnSpPr>
      <xdr:spPr>
        <a:xfrm flipV="1">
          <a:off x="6972300" y="16991588"/>
          <a:ext cx="889000" cy="1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136903</xdr:rowOff>
    </xdr:from>
    <xdr:to>
      <xdr:col>15</xdr:col>
      <xdr:colOff>231775</xdr:colOff>
      <xdr:row>99</xdr:row>
      <xdr:rowOff>67053</xdr:rowOff>
    </xdr:to>
    <xdr:sp macro="" textlink="">
      <xdr:nvSpPr>
        <xdr:cNvPr id="472" name="円/楕円 471"/>
        <xdr:cNvSpPr/>
      </xdr:nvSpPr>
      <xdr:spPr>
        <a:xfrm>
          <a:off x="10426700" y="1693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74,009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144273</xdr:rowOff>
    </xdr:from>
    <xdr:to>
      <xdr:col>14</xdr:col>
      <xdr:colOff>79375</xdr:colOff>
      <xdr:row>99</xdr:row>
      <xdr:rowOff>74423</xdr:rowOff>
    </xdr:to>
    <xdr:sp macro="" textlink="">
      <xdr:nvSpPr>
        <xdr:cNvPr id="474" name="円/楕円 473"/>
        <xdr:cNvSpPr/>
      </xdr:nvSpPr>
      <xdr:spPr>
        <a:xfrm>
          <a:off x="9588500" y="169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65550</xdr:rowOff>
    </xdr:from>
    <xdr:ext cx="534377" cy="259045"/>
    <xdr:sp macro="" textlink="">
      <xdr:nvSpPr>
        <xdr:cNvPr id="475" name="テキスト ボックス 474"/>
        <xdr:cNvSpPr txBox="1"/>
      </xdr:nvSpPr>
      <xdr:spPr>
        <a:xfrm>
          <a:off x="9372111" y="170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133660</xdr:rowOff>
    </xdr:from>
    <xdr:to>
      <xdr:col>12</xdr:col>
      <xdr:colOff>561975</xdr:colOff>
      <xdr:row>99</xdr:row>
      <xdr:rowOff>63810</xdr:rowOff>
    </xdr:to>
    <xdr:sp macro="" textlink="">
      <xdr:nvSpPr>
        <xdr:cNvPr id="476" name="円/楕円 475"/>
        <xdr:cNvSpPr/>
      </xdr:nvSpPr>
      <xdr:spPr>
        <a:xfrm>
          <a:off x="8699500" y="169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80337</xdr:rowOff>
    </xdr:from>
    <xdr:ext cx="534377" cy="259045"/>
    <xdr:sp macro="" textlink="">
      <xdr:nvSpPr>
        <xdr:cNvPr id="477" name="テキスト ボックス 476"/>
        <xdr:cNvSpPr txBox="1"/>
      </xdr:nvSpPr>
      <xdr:spPr>
        <a:xfrm>
          <a:off x="8483111" y="1671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138688</xdr:rowOff>
    </xdr:from>
    <xdr:to>
      <xdr:col>11</xdr:col>
      <xdr:colOff>358775</xdr:colOff>
      <xdr:row>99</xdr:row>
      <xdr:rowOff>68838</xdr:rowOff>
    </xdr:to>
    <xdr:sp macro="" textlink="">
      <xdr:nvSpPr>
        <xdr:cNvPr id="478" name="円/楕円 477"/>
        <xdr:cNvSpPr/>
      </xdr:nvSpPr>
      <xdr:spPr>
        <a:xfrm>
          <a:off x="7810500" y="169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59965</xdr:rowOff>
    </xdr:from>
    <xdr:ext cx="534377" cy="259045"/>
    <xdr:sp macro="" textlink="">
      <xdr:nvSpPr>
        <xdr:cNvPr id="479" name="テキスト ボックス 478"/>
        <xdr:cNvSpPr txBox="1"/>
      </xdr:nvSpPr>
      <xdr:spPr>
        <a:xfrm>
          <a:off x="7594111" y="1703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69,325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151392</xdr:rowOff>
    </xdr:from>
    <xdr:to>
      <xdr:col>10</xdr:col>
      <xdr:colOff>155575</xdr:colOff>
      <xdr:row>99</xdr:row>
      <xdr:rowOff>81542</xdr:rowOff>
    </xdr:to>
    <xdr:sp macro="" textlink="">
      <xdr:nvSpPr>
        <xdr:cNvPr id="480" name="円/楕円 479"/>
        <xdr:cNvSpPr/>
      </xdr:nvSpPr>
      <xdr:spPr>
        <a:xfrm>
          <a:off x="6921500" y="1695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72669</xdr:rowOff>
    </xdr:from>
    <xdr:ext cx="534377" cy="259045"/>
    <xdr:sp macro="" textlink="">
      <xdr:nvSpPr>
        <xdr:cNvPr id="481" name="テキスト ボックス 480"/>
        <xdr:cNvSpPr txBox="1"/>
      </xdr:nvSpPr>
      <xdr:spPr>
        <a:xfrm>
          <a:off x="6705111" y="1704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116334</xdr:rowOff>
    </xdr:from>
    <xdr:to>
      <xdr:col>23</xdr:col>
      <xdr:colOff>517525</xdr:colOff>
      <xdr:row>38</xdr:row>
      <xdr:rowOff>133217</xdr:rowOff>
    </xdr:to>
    <xdr:cxnSp macro="">
      <xdr:nvCxnSpPr>
        <xdr:cNvPr id="513" name="直線コネクタ 512"/>
        <xdr:cNvCxnSpPr/>
      </xdr:nvCxnSpPr>
      <xdr:spPr>
        <a:xfrm>
          <a:off x="15481300" y="6631434"/>
          <a:ext cx="838200" cy="1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146377</xdr:rowOff>
    </xdr:from>
    <xdr:ext cx="534377" cy="259045"/>
    <xdr:sp macro="" textlink="">
      <xdr:nvSpPr>
        <xdr:cNvPr id="514" name="消防費平均値テキスト"/>
        <xdr:cNvSpPr txBox="1"/>
      </xdr:nvSpPr>
      <xdr:spPr>
        <a:xfrm>
          <a:off x="16370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153253</xdr:rowOff>
    </xdr:from>
    <xdr:to>
      <xdr:col>22</xdr:col>
      <xdr:colOff>365125</xdr:colOff>
      <xdr:row>38</xdr:row>
      <xdr:rowOff>116334</xdr:rowOff>
    </xdr:to>
    <xdr:cxnSp macro="">
      <xdr:nvCxnSpPr>
        <xdr:cNvPr id="516" name="直線コネクタ 515"/>
        <xdr:cNvCxnSpPr/>
      </xdr:nvCxnSpPr>
      <xdr:spPr>
        <a:xfrm>
          <a:off x="14592300" y="5468203"/>
          <a:ext cx="889000" cy="116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18" name="テキスト ボックス 517"/>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153253</xdr:rowOff>
    </xdr:from>
    <xdr:to>
      <xdr:col>21</xdr:col>
      <xdr:colOff>161925</xdr:colOff>
      <xdr:row>38</xdr:row>
      <xdr:rowOff>72214</xdr:rowOff>
    </xdr:to>
    <xdr:cxnSp macro="">
      <xdr:nvCxnSpPr>
        <xdr:cNvPr id="519" name="直線コネクタ 518"/>
        <xdr:cNvCxnSpPr/>
      </xdr:nvCxnSpPr>
      <xdr:spPr>
        <a:xfrm flipV="1">
          <a:off x="13703300" y="5468203"/>
          <a:ext cx="889000" cy="11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0" name="フローチャート : 判断 519"/>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72438</xdr:rowOff>
    </xdr:from>
    <xdr:ext cx="534377" cy="259045"/>
    <xdr:sp macro="" textlink="">
      <xdr:nvSpPr>
        <xdr:cNvPr id="521" name="テキスト ボックス 520"/>
        <xdr:cNvSpPr txBox="1"/>
      </xdr:nvSpPr>
      <xdr:spPr>
        <a:xfrm>
          <a:off x="14325111" y="658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72214</xdr:rowOff>
    </xdr:from>
    <xdr:to>
      <xdr:col>19</xdr:col>
      <xdr:colOff>644525</xdr:colOff>
      <xdr:row>38</xdr:row>
      <xdr:rowOff>171116</xdr:rowOff>
    </xdr:to>
    <xdr:cxnSp macro="">
      <xdr:nvCxnSpPr>
        <xdr:cNvPr id="522" name="直線コネクタ 521"/>
        <xdr:cNvCxnSpPr/>
      </xdr:nvCxnSpPr>
      <xdr:spPr>
        <a:xfrm flipV="1">
          <a:off x="12814300" y="6587314"/>
          <a:ext cx="889000" cy="9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3" name="フローチャート : 判断 522"/>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136740</xdr:rowOff>
    </xdr:from>
    <xdr:ext cx="534377" cy="259045"/>
    <xdr:sp macro="" textlink="">
      <xdr:nvSpPr>
        <xdr:cNvPr id="524" name="テキスト ボックス 523"/>
        <xdr:cNvSpPr txBox="1"/>
      </xdr:nvSpPr>
      <xdr:spPr>
        <a:xfrm>
          <a:off x="13436111" y="665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5" name="フローチャート : 判断 524"/>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6" name="テキスト ボックス 525"/>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82417</xdr:rowOff>
    </xdr:from>
    <xdr:to>
      <xdr:col>23</xdr:col>
      <xdr:colOff>568325</xdr:colOff>
      <xdr:row>39</xdr:row>
      <xdr:rowOff>12567</xdr:rowOff>
    </xdr:to>
    <xdr:sp macro="" textlink="">
      <xdr:nvSpPr>
        <xdr:cNvPr id="532" name="円/楕円 531"/>
        <xdr:cNvSpPr/>
      </xdr:nvSpPr>
      <xdr:spPr>
        <a:xfrm>
          <a:off x="16268700" y="659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60844</xdr:rowOff>
    </xdr:from>
    <xdr:ext cx="534377" cy="259045"/>
    <xdr:sp macro="" textlink="">
      <xdr:nvSpPr>
        <xdr:cNvPr id="533" name="消防費該当値テキスト"/>
        <xdr:cNvSpPr txBox="1"/>
      </xdr:nvSpPr>
      <xdr:spPr>
        <a:xfrm>
          <a:off x="16370300" y="65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65534</xdr:rowOff>
    </xdr:from>
    <xdr:to>
      <xdr:col>22</xdr:col>
      <xdr:colOff>415925</xdr:colOff>
      <xdr:row>38</xdr:row>
      <xdr:rowOff>167134</xdr:rowOff>
    </xdr:to>
    <xdr:sp macro="" textlink="">
      <xdr:nvSpPr>
        <xdr:cNvPr id="534" name="円/楕円 533"/>
        <xdr:cNvSpPr/>
      </xdr:nvSpPr>
      <xdr:spPr>
        <a:xfrm>
          <a:off x="15430500" y="65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158261</xdr:rowOff>
    </xdr:from>
    <xdr:ext cx="534377" cy="259045"/>
    <xdr:sp macro="" textlink="">
      <xdr:nvSpPr>
        <xdr:cNvPr id="535" name="テキスト ボックス 534"/>
        <xdr:cNvSpPr txBox="1"/>
      </xdr:nvSpPr>
      <xdr:spPr>
        <a:xfrm>
          <a:off x="15214111" y="66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29,431</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102453</xdr:rowOff>
    </xdr:from>
    <xdr:to>
      <xdr:col>21</xdr:col>
      <xdr:colOff>212725</xdr:colOff>
      <xdr:row>32</xdr:row>
      <xdr:rowOff>32603</xdr:rowOff>
    </xdr:to>
    <xdr:sp macro="" textlink="">
      <xdr:nvSpPr>
        <xdr:cNvPr id="536" name="円/楕円 535"/>
        <xdr:cNvSpPr/>
      </xdr:nvSpPr>
      <xdr:spPr>
        <a:xfrm>
          <a:off x="14541500" y="54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30</xdr:row>
      <xdr:rowOff>49130</xdr:rowOff>
    </xdr:from>
    <xdr:ext cx="599010" cy="259045"/>
    <xdr:sp macro="" textlink="">
      <xdr:nvSpPr>
        <xdr:cNvPr id="537" name="テキスト ボックス 536"/>
        <xdr:cNvSpPr txBox="1"/>
      </xdr:nvSpPr>
      <xdr:spPr>
        <a:xfrm>
          <a:off x="14292794" y="5192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21414</xdr:rowOff>
    </xdr:from>
    <xdr:to>
      <xdr:col>20</xdr:col>
      <xdr:colOff>9525</xdr:colOff>
      <xdr:row>38</xdr:row>
      <xdr:rowOff>123014</xdr:rowOff>
    </xdr:to>
    <xdr:sp macro="" textlink="">
      <xdr:nvSpPr>
        <xdr:cNvPr id="538" name="円/楕円 537"/>
        <xdr:cNvSpPr/>
      </xdr:nvSpPr>
      <xdr:spPr>
        <a:xfrm>
          <a:off x="13652500" y="65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139541</xdr:rowOff>
    </xdr:from>
    <xdr:ext cx="534377" cy="259045"/>
    <xdr:sp macro="" textlink="">
      <xdr:nvSpPr>
        <xdr:cNvPr id="539" name="テキスト ボックス 538"/>
        <xdr:cNvSpPr txBox="1"/>
      </xdr:nvSpPr>
      <xdr:spPr>
        <a:xfrm>
          <a:off x="13436111" y="631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120316</xdr:rowOff>
    </xdr:from>
    <xdr:to>
      <xdr:col>18</xdr:col>
      <xdr:colOff>492125</xdr:colOff>
      <xdr:row>39</xdr:row>
      <xdr:rowOff>50466</xdr:rowOff>
    </xdr:to>
    <xdr:sp macro="" textlink="">
      <xdr:nvSpPr>
        <xdr:cNvPr id="540" name="円/楕円 539"/>
        <xdr:cNvSpPr/>
      </xdr:nvSpPr>
      <xdr:spPr>
        <a:xfrm>
          <a:off x="12763500" y="663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41593</xdr:rowOff>
    </xdr:from>
    <xdr:ext cx="534377" cy="259045"/>
    <xdr:sp macro="" textlink="">
      <xdr:nvSpPr>
        <xdr:cNvPr id="541" name="テキスト ボックス 540"/>
        <xdr:cNvSpPr txBox="1"/>
      </xdr:nvSpPr>
      <xdr:spPr>
        <a:xfrm>
          <a:off x="12547111" y="67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115746</xdr:rowOff>
    </xdr:from>
    <xdr:to>
      <xdr:col>23</xdr:col>
      <xdr:colOff>517525</xdr:colOff>
      <xdr:row>58</xdr:row>
      <xdr:rowOff>11596</xdr:rowOff>
    </xdr:to>
    <xdr:cxnSp macro="">
      <xdr:nvCxnSpPr>
        <xdr:cNvPr id="570" name="直線コネクタ 569"/>
        <xdr:cNvCxnSpPr/>
      </xdr:nvCxnSpPr>
      <xdr:spPr>
        <a:xfrm>
          <a:off x="15481300" y="9888396"/>
          <a:ext cx="838200" cy="6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1"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163985</xdr:rowOff>
    </xdr:from>
    <xdr:to>
      <xdr:col>22</xdr:col>
      <xdr:colOff>365125</xdr:colOff>
      <xdr:row>57</xdr:row>
      <xdr:rowOff>115746</xdr:rowOff>
    </xdr:to>
    <xdr:cxnSp macro="">
      <xdr:nvCxnSpPr>
        <xdr:cNvPr id="573" name="直線コネクタ 572"/>
        <xdr:cNvCxnSpPr/>
      </xdr:nvCxnSpPr>
      <xdr:spPr>
        <a:xfrm>
          <a:off x="14592300" y="9250835"/>
          <a:ext cx="889000" cy="63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5" name="テキスト ボックス 574"/>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163985</xdr:rowOff>
    </xdr:from>
    <xdr:to>
      <xdr:col>21</xdr:col>
      <xdr:colOff>161925</xdr:colOff>
      <xdr:row>55</xdr:row>
      <xdr:rowOff>112504</xdr:rowOff>
    </xdr:to>
    <xdr:cxnSp macro="">
      <xdr:nvCxnSpPr>
        <xdr:cNvPr id="576" name="直線コネクタ 575"/>
        <xdr:cNvCxnSpPr/>
      </xdr:nvCxnSpPr>
      <xdr:spPr>
        <a:xfrm flipV="1">
          <a:off x="13703300" y="9250835"/>
          <a:ext cx="889000" cy="29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7" name="フローチャート : 判断 576"/>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128805</xdr:rowOff>
    </xdr:from>
    <xdr:ext cx="534377" cy="259045"/>
    <xdr:sp macro="" textlink="">
      <xdr:nvSpPr>
        <xdr:cNvPr id="578" name="テキスト ボックス 577"/>
        <xdr:cNvSpPr txBox="1"/>
      </xdr:nvSpPr>
      <xdr:spPr>
        <a:xfrm>
          <a:off x="14325111" y="990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112504</xdr:rowOff>
    </xdr:from>
    <xdr:to>
      <xdr:col>19</xdr:col>
      <xdr:colOff>644525</xdr:colOff>
      <xdr:row>57</xdr:row>
      <xdr:rowOff>99592</xdr:rowOff>
    </xdr:to>
    <xdr:cxnSp macro="">
      <xdr:nvCxnSpPr>
        <xdr:cNvPr id="579" name="直線コネクタ 578"/>
        <xdr:cNvCxnSpPr/>
      </xdr:nvCxnSpPr>
      <xdr:spPr>
        <a:xfrm flipV="1">
          <a:off x="12814300" y="9542254"/>
          <a:ext cx="889000" cy="3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0" name="フローチャート : 判断 579"/>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1" name="テキスト ボックス 580"/>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2" name="フローチャート : 判断 581"/>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149855</xdr:rowOff>
    </xdr:from>
    <xdr:ext cx="534377" cy="259045"/>
    <xdr:sp macro="" textlink="">
      <xdr:nvSpPr>
        <xdr:cNvPr id="583" name="テキスト ボックス 582"/>
        <xdr:cNvSpPr txBox="1"/>
      </xdr:nvSpPr>
      <xdr:spPr>
        <a:xfrm>
          <a:off x="12547111" y="99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132246</xdr:rowOff>
    </xdr:from>
    <xdr:to>
      <xdr:col>23</xdr:col>
      <xdr:colOff>568325</xdr:colOff>
      <xdr:row>58</xdr:row>
      <xdr:rowOff>62396</xdr:rowOff>
    </xdr:to>
    <xdr:sp macro="" textlink="">
      <xdr:nvSpPr>
        <xdr:cNvPr id="589" name="円/楕円 588"/>
        <xdr:cNvSpPr/>
      </xdr:nvSpPr>
      <xdr:spPr>
        <a:xfrm>
          <a:off x="16268700" y="99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47173</xdr:rowOff>
    </xdr:from>
    <xdr:ext cx="534377" cy="259045"/>
    <xdr:sp macro="" textlink="">
      <xdr:nvSpPr>
        <xdr:cNvPr id="590" name="教育費該当値テキスト"/>
        <xdr:cNvSpPr txBox="1"/>
      </xdr:nvSpPr>
      <xdr:spPr>
        <a:xfrm>
          <a:off x="16370300" y="98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64946</xdr:rowOff>
    </xdr:from>
    <xdr:to>
      <xdr:col>22</xdr:col>
      <xdr:colOff>415925</xdr:colOff>
      <xdr:row>57</xdr:row>
      <xdr:rowOff>166546</xdr:rowOff>
    </xdr:to>
    <xdr:sp macro="" textlink="">
      <xdr:nvSpPr>
        <xdr:cNvPr id="591" name="円/楕円 590"/>
        <xdr:cNvSpPr/>
      </xdr:nvSpPr>
      <xdr:spPr>
        <a:xfrm>
          <a:off x="15430500" y="983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157673</xdr:rowOff>
    </xdr:from>
    <xdr:ext cx="534377" cy="259045"/>
    <xdr:sp macro="" textlink="">
      <xdr:nvSpPr>
        <xdr:cNvPr id="592" name="テキスト ボックス 591"/>
        <xdr:cNvSpPr txBox="1"/>
      </xdr:nvSpPr>
      <xdr:spPr>
        <a:xfrm>
          <a:off x="15214111" y="99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113185</xdr:rowOff>
    </xdr:from>
    <xdr:to>
      <xdr:col>21</xdr:col>
      <xdr:colOff>212725</xdr:colOff>
      <xdr:row>54</xdr:row>
      <xdr:rowOff>43335</xdr:rowOff>
    </xdr:to>
    <xdr:sp macro="" textlink="">
      <xdr:nvSpPr>
        <xdr:cNvPr id="593" name="円/楕円 592"/>
        <xdr:cNvSpPr/>
      </xdr:nvSpPr>
      <xdr:spPr>
        <a:xfrm>
          <a:off x="14541500" y="920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59862</xdr:rowOff>
    </xdr:from>
    <xdr:ext cx="599010" cy="259045"/>
    <xdr:sp macro="" textlink="">
      <xdr:nvSpPr>
        <xdr:cNvPr id="594" name="テキスト ボックス 593"/>
        <xdr:cNvSpPr txBox="1"/>
      </xdr:nvSpPr>
      <xdr:spPr>
        <a:xfrm>
          <a:off x="14292794" y="897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238,626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61704</xdr:rowOff>
    </xdr:from>
    <xdr:to>
      <xdr:col>20</xdr:col>
      <xdr:colOff>9525</xdr:colOff>
      <xdr:row>55</xdr:row>
      <xdr:rowOff>163304</xdr:rowOff>
    </xdr:to>
    <xdr:sp macro="" textlink="">
      <xdr:nvSpPr>
        <xdr:cNvPr id="595" name="円/楕円 594"/>
        <xdr:cNvSpPr/>
      </xdr:nvSpPr>
      <xdr:spPr>
        <a:xfrm>
          <a:off x="13652500" y="949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8381</xdr:rowOff>
    </xdr:from>
    <xdr:ext cx="599010" cy="259045"/>
    <xdr:sp macro="" textlink="">
      <xdr:nvSpPr>
        <xdr:cNvPr id="596" name="テキスト ボックス 595"/>
        <xdr:cNvSpPr txBox="1"/>
      </xdr:nvSpPr>
      <xdr:spPr>
        <a:xfrm>
          <a:off x="13403794" y="9266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162,138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48792</xdr:rowOff>
    </xdr:from>
    <xdr:to>
      <xdr:col>18</xdr:col>
      <xdr:colOff>492125</xdr:colOff>
      <xdr:row>57</xdr:row>
      <xdr:rowOff>150392</xdr:rowOff>
    </xdr:to>
    <xdr:sp macro="" textlink="">
      <xdr:nvSpPr>
        <xdr:cNvPr id="597" name="円/楕円 596"/>
        <xdr:cNvSpPr/>
      </xdr:nvSpPr>
      <xdr:spPr>
        <a:xfrm>
          <a:off x="12763500" y="982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166919</xdr:rowOff>
    </xdr:from>
    <xdr:ext cx="534377" cy="259045"/>
    <xdr:sp macro="" textlink="">
      <xdr:nvSpPr>
        <xdr:cNvPr id="598" name="テキスト ボックス 597"/>
        <xdr:cNvSpPr txBox="1"/>
      </xdr:nvSpPr>
      <xdr:spPr>
        <a:xfrm>
          <a:off x="12547111" y="95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136260</xdr:rowOff>
    </xdr:from>
    <xdr:to>
      <xdr:col>23</xdr:col>
      <xdr:colOff>517525</xdr:colOff>
      <xdr:row>78</xdr:row>
      <xdr:rowOff>139071</xdr:rowOff>
    </xdr:to>
    <xdr:cxnSp macro="">
      <xdr:nvCxnSpPr>
        <xdr:cNvPr id="625" name="直線コネクタ 624"/>
        <xdr:cNvCxnSpPr/>
      </xdr:nvCxnSpPr>
      <xdr:spPr>
        <a:xfrm>
          <a:off x="15481300" y="13509360"/>
          <a:ext cx="8382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6"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135094</xdr:rowOff>
    </xdr:from>
    <xdr:to>
      <xdr:col>22</xdr:col>
      <xdr:colOff>365125</xdr:colOff>
      <xdr:row>78</xdr:row>
      <xdr:rowOff>136260</xdr:rowOff>
    </xdr:to>
    <xdr:cxnSp macro="">
      <xdr:nvCxnSpPr>
        <xdr:cNvPr id="628" name="直線コネクタ 627"/>
        <xdr:cNvCxnSpPr/>
      </xdr:nvCxnSpPr>
      <xdr:spPr>
        <a:xfrm>
          <a:off x="14592300" y="13508194"/>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131127</xdr:rowOff>
    </xdr:from>
    <xdr:to>
      <xdr:col>21</xdr:col>
      <xdr:colOff>161925</xdr:colOff>
      <xdr:row>78</xdr:row>
      <xdr:rowOff>135094</xdr:rowOff>
    </xdr:to>
    <xdr:cxnSp macro="">
      <xdr:nvCxnSpPr>
        <xdr:cNvPr id="631" name="直線コネクタ 630"/>
        <xdr:cNvCxnSpPr/>
      </xdr:nvCxnSpPr>
      <xdr:spPr>
        <a:xfrm>
          <a:off x="13703300" y="13504227"/>
          <a:ext cx="8890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2" name="フローチャート : 判断 631"/>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3" name="テキスト ボックス 632"/>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117458</xdr:rowOff>
    </xdr:from>
    <xdr:to>
      <xdr:col>19</xdr:col>
      <xdr:colOff>644525</xdr:colOff>
      <xdr:row>78</xdr:row>
      <xdr:rowOff>131127</xdr:rowOff>
    </xdr:to>
    <xdr:cxnSp macro="">
      <xdr:nvCxnSpPr>
        <xdr:cNvPr id="634" name="直線コネクタ 633"/>
        <xdr:cNvCxnSpPr/>
      </xdr:nvCxnSpPr>
      <xdr:spPr>
        <a:xfrm>
          <a:off x="12814300" y="13490558"/>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5" name="フローチャート : 判断 634"/>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6" name="テキスト ボックス 635"/>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7" name="フローチャート : 判断 636"/>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8" name="テキスト ボックス 637"/>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88271</xdr:rowOff>
    </xdr:from>
    <xdr:to>
      <xdr:col>23</xdr:col>
      <xdr:colOff>568325</xdr:colOff>
      <xdr:row>79</xdr:row>
      <xdr:rowOff>18421</xdr:rowOff>
    </xdr:to>
    <xdr:sp macro="" textlink="">
      <xdr:nvSpPr>
        <xdr:cNvPr id="644" name="円/楕円 643"/>
        <xdr:cNvSpPr/>
      </xdr:nvSpPr>
      <xdr:spPr>
        <a:xfrm>
          <a:off x="16268700" y="134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5" name="災害復旧費該当値テキスト"/>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85460</xdr:rowOff>
    </xdr:from>
    <xdr:to>
      <xdr:col>22</xdr:col>
      <xdr:colOff>415925</xdr:colOff>
      <xdr:row>79</xdr:row>
      <xdr:rowOff>15610</xdr:rowOff>
    </xdr:to>
    <xdr:sp macro="" textlink="">
      <xdr:nvSpPr>
        <xdr:cNvPr id="646" name="円/楕円 645"/>
        <xdr:cNvSpPr/>
      </xdr:nvSpPr>
      <xdr:spPr>
        <a:xfrm>
          <a:off x="15430500" y="134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6737</xdr:rowOff>
    </xdr:from>
    <xdr:ext cx="469744" cy="259045"/>
    <xdr:sp macro="" textlink="">
      <xdr:nvSpPr>
        <xdr:cNvPr id="647" name="テキスト ボックス 646"/>
        <xdr:cNvSpPr txBox="1"/>
      </xdr:nvSpPr>
      <xdr:spPr>
        <a:xfrm>
          <a:off x="15246427" y="1355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84294</xdr:rowOff>
    </xdr:from>
    <xdr:to>
      <xdr:col>21</xdr:col>
      <xdr:colOff>212725</xdr:colOff>
      <xdr:row>79</xdr:row>
      <xdr:rowOff>14444</xdr:rowOff>
    </xdr:to>
    <xdr:sp macro="" textlink="">
      <xdr:nvSpPr>
        <xdr:cNvPr id="648" name="円/楕円 647"/>
        <xdr:cNvSpPr/>
      </xdr:nvSpPr>
      <xdr:spPr>
        <a:xfrm>
          <a:off x="14541500" y="1345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5571</xdr:rowOff>
    </xdr:from>
    <xdr:ext cx="469744" cy="259045"/>
    <xdr:sp macro="" textlink="">
      <xdr:nvSpPr>
        <xdr:cNvPr id="649" name="テキスト ボックス 648"/>
        <xdr:cNvSpPr txBox="1"/>
      </xdr:nvSpPr>
      <xdr:spPr>
        <a:xfrm>
          <a:off x="14357427" y="1355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80327</xdr:rowOff>
    </xdr:from>
    <xdr:to>
      <xdr:col>20</xdr:col>
      <xdr:colOff>9525</xdr:colOff>
      <xdr:row>79</xdr:row>
      <xdr:rowOff>10477</xdr:rowOff>
    </xdr:to>
    <xdr:sp macro="" textlink="">
      <xdr:nvSpPr>
        <xdr:cNvPr id="650" name="円/楕円 649"/>
        <xdr:cNvSpPr/>
      </xdr:nvSpPr>
      <xdr:spPr>
        <a:xfrm>
          <a:off x="13652500" y="13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1604</xdr:rowOff>
    </xdr:from>
    <xdr:ext cx="469744" cy="259045"/>
    <xdr:sp macro="" textlink="">
      <xdr:nvSpPr>
        <xdr:cNvPr id="651" name="テキスト ボックス 650"/>
        <xdr:cNvSpPr txBox="1"/>
      </xdr:nvSpPr>
      <xdr:spPr>
        <a:xfrm>
          <a:off x="13468427" y="1354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66658</xdr:rowOff>
    </xdr:from>
    <xdr:to>
      <xdr:col>18</xdr:col>
      <xdr:colOff>492125</xdr:colOff>
      <xdr:row>78</xdr:row>
      <xdr:rowOff>168258</xdr:rowOff>
    </xdr:to>
    <xdr:sp macro="" textlink="">
      <xdr:nvSpPr>
        <xdr:cNvPr id="652" name="円/楕円 651"/>
        <xdr:cNvSpPr/>
      </xdr:nvSpPr>
      <xdr:spPr>
        <a:xfrm>
          <a:off x="12763500" y="1343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159385</xdr:rowOff>
    </xdr:from>
    <xdr:ext cx="469744" cy="259045"/>
    <xdr:sp macro="" textlink="">
      <xdr:nvSpPr>
        <xdr:cNvPr id="653" name="テキスト ボックス 652"/>
        <xdr:cNvSpPr txBox="1"/>
      </xdr:nvSpPr>
      <xdr:spPr>
        <a:xfrm>
          <a:off x="12579427" y="1353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116194</xdr:rowOff>
    </xdr:from>
    <xdr:to>
      <xdr:col>23</xdr:col>
      <xdr:colOff>517525</xdr:colOff>
      <xdr:row>95</xdr:row>
      <xdr:rowOff>163114</xdr:rowOff>
    </xdr:to>
    <xdr:cxnSp macro="">
      <xdr:nvCxnSpPr>
        <xdr:cNvPr id="678" name="直線コネクタ 677"/>
        <xdr:cNvCxnSpPr/>
      </xdr:nvCxnSpPr>
      <xdr:spPr>
        <a:xfrm>
          <a:off x="15481300" y="16403944"/>
          <a:ext cx="8382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79"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112623</xdr:rowOff>
    </xdr:from>
    <xdr:to>
      <xdr:col>22</xdr:col>
      <xdr:colOff>365125</xdr:colOff>
      <xdr:row>95</xdr:row>
      <xdr:rowOff>116194</xdr:rowOff>
    </xdr:to>
    <xdr:cxnSp macro="">
      <xdr:nvCxnSpPr>
        <xdr:cNvPr id="681" name="直線コネクタ 680"/>
        <xdr:cNvCxnSpPr/>
      </xdr:nvCxnSpPr>
      <xdr:spPr>
        <a:xfrm>
          <a:off x="14592300" y="16400373"/>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112406</xdr:rowOff>
    </xdr:from>
    <xdr:to>
      <xdr:col>21</xdr:col>
      <xdr:colOff>161925</xdr:colOff>
      <xdr:row>95</xdr:row>
      <xdr:rowOff>112623</xdr:rowOff>
    </xdr:to>
    <xdr:cxnSp macro="">
      <xdr:nvCxnSpPr>
        <xdr:cNvPr id="684" name="直線コネクタ 683"/>
        <xdr:cNvCxnSpPr/>
      </xdr:nvCxnSpPr>
      <xdr:spPr>
        <a:xfrm>
          <a:off x="13703300" y="1640015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5" name="フローチャート : 判断 684"/>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168712</xdr:rowOff>
    </xdr:from>
    <xdr:ext cx="534377" cy="259045"/>
    <xdr:sp macro="" textlink="">
      <xdr:nvSpPr>
        <xdr:cNvPr id="686" name="テキスト ボックス 685"/>
        <xdr:cNvSpPr txBox="1"/>
      </xdr:nvSpPr>
      <xdr:spPr>
        <a:xfrm>
          <a:off x="14325111" y="164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108827</xdr:rowOff>
    </xdr:from>
    <xdr:to>
      <xdr:col>19</xdr:col>
      <xdr:colOff>644525</xdr:colOff>
      <xdr:row>95</xdr:row>
      <xdr:rowOff>112406</xdr:rowOff>
    </xdr:to>
    <xdr:cxnSp macro="">
      <xdr:nvCxnSpPr>
        <xdr:cNvPr id="687" name="直線コネクタ 686"/>
        <xdr:cNvCxnSpPr/>
      </xdr:nvCxnSpPr>
      <xdr:spPr>
        <a:xfrm>
          <a:off x="12814300" y="16396577"/>
          <a:ext cx="889000" cy="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8" name="フローチャート : 判断 687"/>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89" name="テキスト ボックス 688"/>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0" name="フローチャート : 判断 689"/>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1" name="テキスト ボックス 690"/>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112314</xdr:rowOff>
    </xdr:from>
    <xdr:to>
      <xdr:col>23</xdr:col>
      <xdr:colOff>568325</xdr:colOff>
      <xdr:row>96</xdr:row>
      <xdr:rowOff>42464</xdr:rowOff>
    </xdr:to>
    <xdr:sp macro="" textlink="">
      <xdr:nvSpPr>
        <xdr:cNvPr id="697" name="円/楕円 696"/>
        <xdr:cNvSpPr/>
      </xdr:nvSpPr>
      <xdr:spPr>
        <a:xfrm>
          <a:off x="16268700" y="164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90741</xdr:rowOff>
    </xdr:from>
    <xdr:ext cx="534377" cy="259045"/>
    <xdr:sp macro="" textlink="">
      <xdr:nvSpPr>
        <xdr:cNvPr id="698" name="公債費該当値テキスト"/>
        <xdr:cNvSpPr txBox="1"/>
      </xdr:nvSpPr>
      <xdr:spPr>
        <a:xfrm>
          <a:off x="16370300" y="1637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65,903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65394</xdr:rowOff>
    </xdr:from>
    <xdr:to>
      <xdr:col>22</xdr:col>
      <xdr:colOff>415925</xdr:colOff>
      <xdr:row>95</xdr:row>
      <xdr:rowOff>166994</xdr:rowOff>
    </xdr:to>
    <xdr:sp macro="" textlink="">
      <xdr:nvSpPr>
        <xdr:cNvPr id="699" name="円/楕円 698"/>
        <xdr:cNvSpPr/>
      </xdr:nvSpPr>
      <xdr:spPr>
        <a:xfrm>
          <a:off x="15430500" y="1635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12071</xdr:rowOff>
    </xdr:from>
    <xdr:ext cx="534377" cy="259045"/>
    <xdr:sp macro="" textlink="">
      <xdr:nvSpPr>
        <xdr:cNvPr id="700" name="テキスト ボックス 699"/>
        <xdr:cNvSpPr txBox="1"/>
      </xdr:nvSpPr>
      <xdr:spPr>
        <a:xfrm>
          <a:off x="15214111" y="161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61823</xdr:rowOff>
    </xdr:from>
    <xdr:to>
      <xdr:col>21</xdr:col>
      <xdr:colOff>212725</xdr:colOff>
      <xdr:row>95</xdr:row>
      <xdr:rowOff>163423</xdr:rowOff>
    </xdr:to>
    <xdr:sp macro="" textlink="">
      <xdr:nvSpPr>
        <xdr:cNvPr id="701" name="円/楕円 700"/>
        <xdr:cNvSpPr/>
      </xdr:nvSpPr>
      <xdr:spPr>
        <a:xfrm>
          <a:off x="14541500" y="163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8500</xdr:rowOff>
    </xdr:from>
    <xdr:ext cx="534377" cy="259045"/>
    <xdr:sp macro="" textlink="">
      <xdr:nvSpPr>
        <xdr:cNvPr id="702" name="テキスト ボックス 701"/>
        <xdr:cNvSpPr txBox="1"/>
      </xdr:nvSpPr>
      <xdr:spPr>
        <a:xfrm>
          <a:off x="14325111" y="1612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61606</xdr:rowOff>
    </xdr:from>
    <xdr:to>
      <xdr:col>20</xdr:col>
      <xdr:colOff>9525</xdr:colOff>
      <xdr:row>95</xdr:row>
      <xdr:rowOff>163206</xdr:rowOff>
    </xdr:to>
    <xdr:sp macro="" textlink="">
      <xdr:nvSpPr>
        <xdr:cNvPr id="703" name="円/楕円 702"/>
        <xdr:cNvSpPr/>
      </xdr:nvSpPr>
      <xdr:spPr>
        <a:xfrm>
          <a:off x="13652500" y="163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8283</xdr:rowOff>
    </xdr:from>
    <xdr:ext cx="534377" cy="259045"/>
    <xdr:sp macro="" textlink="">
      <xdr:nvSpPr>
        <xdr:cNvPr id="704" name="テキスト ボックス 703"/>
        <xdr:cNvSpPr txBox="1"/>
      </xdr:nvSpPr>
      <xdr:spPr>
        <a:xfrm>
          <a:off x="13436111" y="161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58027</xdr:rowOff>
    </xdr:from>
    <xdr:to>
      <xdr:col>18</xdr:col>
      <xdr:colOff>492125</xdr:colOff>
      <xdr:row>95</xdr:row>
      <xdr:rowOff>159627</xdr:rowOff>
    </xdr:to>
    <xdr:sp macro="" textlink="">
      <xdr:nvSpPr>
        <xdr:cNvPr id="705" name="円/楕円 704"/>
        <xdr:cNvSpPr/>
      </xdr:nvSpPr>
      <xdr:spPr>
        <a:xfrm>
          <a:off x="12763500" y="163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150754</xdr:rowOff>
    </xdr:from>
    <xdr:ext cx="534377" cy="259045"/>
    <xdr:sp macro="" textlink="">
      <xdr:nvSpPr>
        <xdr:cNvPr id="706" name="テキスト ボックス 705"/>
        <xdr:cNvSpPr txBox="1"/>
      </xdr:nvSpPr>
      <xdr:spPr>
        <a:xfrm>
          <a:off x="12547111" y="164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2" name="フローチャート : 判断 741"/>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3" name="テキスト ボックス 742"/>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5" name="フローチャート : 判断 744"/>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6" name="テキスト ボックス 745"/>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7" name="フローチャート : 判断 746"/>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48" name="テキスト ボックス 747"/>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病院事業への繰出があるため、衛生費のコストが類似団体平均を大きく上回っている。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保育園建設事業により民生費が</a:t>
          </a:r>
          <a:r>
            <a:rPr kumimoji="1" lang="ja-JP" altLang="ja-JP" sz="1100">
              <a:solidFill>
                <a:schemeClr val="dk1"/>
              </a:solidFill>
              <a:effectLst/>
              <a:latin typeface="+mn-lt"/>
              <a:ea typeface="+mn-ea"/>
              <a:cs typeface="+mn-cs"/>
            </a:rPr>
            <a:t>大きく</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その他については概ね類似団体平均と同額程度となっているが、引き続き人口減少が見込まれるため、それぞれの経費節減に努め、コスト削減を図っていく。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プラス</a:t>
          </a:r>
          <a:r>
            <a:rPr kumimoji="1" lang="ja-JP" altLang="en-US" sz="1100">
              <a:solidFill>
                <a:schemeClr val="dk1"/>
              </a:solidFill>
              <a:effectLst/>
              <a:latin typeface="+mn-lt"/>
              <a:ea typeface="+mn-ea"/>
              <a:cs typeface="+mn-cs"/>
            </a:rPr>
            <a:t>であるが、</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図書館建設等の大規模事業が控えているため、これまで以上に事業規模の整理等を行い、適切な事業実施と歳出削減に努め、実質収支増を図る。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鳥取県智頭町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連結実質赤字額はなく、全体的に良好な状態である。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病院事業会計は平成</a:t>
          </a:r>
          <a:r>
            <a:rPr kumimoji="1" lang="en-US" altLang="ja-JP" sz="1100">
              <a:solidFill>
                <a:sysClr val="windowText" lastClr="000000"/>
              </a:solidFill>
              <a:effectLst/>
              <a:latin typeface="+mn-lt"/>
              <a:ea typeface="+mn-ea"/>
              <a:cs typeface="+mn-cs"/>
            </a:rPr>
            <a:t>21</a:t>
          </a:r>
          <a:r>
            <a:rPr kumimoji="1" lang="ja-JP" altLang="ja-JP" sz="1100">
              <a:solidFill>
                <a:sysClr val="windowText" lastClr="000000"/>
              </a:solidFill>
              <a:effectLst/>
              <a:latin typeface="+mn-lt"/>
              <a:ea typeface="+mn-ea"/>
              <a:cs typeface="+mn-cs"/>
            </a:rPr>
            <a:t>年度からの智頭病院改革プランに基づき、新たな起債を抑制した結果と、入院患者の病床利用率を</a:t>
          </a:r>
          <a:r>
            <a:rPr kumimoji="1" lang="en-US" altLang="ja-JP" sz="1100">
              <a:solidFill>
                <a:sysClr val="windowText" lastClr="000000"/>
              </a:solidFill>
              <a:effectLst/>
              <a:latin typeface="+mn-lt"/>
              <a:ea typeface="+mn-ea"/>
              <a:cs typeface="+mn-cs"/>
            </a:rPr>
            <a:t>90</a:t>
          </a:r>
          <a:r>
            <a:rPr kumimoji="1" lang="ja-JP" altLang="ja-JP" sz="1100">
              <a:solidFill>
                <a:sysClr val="windowText" lastClr="000000"/>
              </a:solidFill>
              <a:effectLst/>
              <a:latin typeface="+mn-lt"/>
              <a:ea typeface="+mn-ea"/>
              <a:cs typeface="+mn-cs"/>
            </a:rPr>
            <a:t>％以上に維持した結果、平成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年度からプラスに転じている。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介護保険事業特別会計は、</a:t>
          </a:r>
          <a:r>
            <a:rPr kumimoji="1" lang="ja-JP" altLang="en-US" sz="1100">
              <a:solidFill>
                <a:sysClr val="windowText" lastClr="000000"/>
              </a:solidFill>
              <a:effectLst/>
              <a:latin typeface="+mn-lt"/>
              <a:ea typeface="+mn-ea"/>
              <a:cs typeface="+mn-cs"/>
            </a:rPr>
            <a:t>基金積立を行ったため</a:t>
          </a:r>
          <a:r>
            <a:rPr kumimoji="1" lang="ja-JP" altLang="ja-JP" sz="1100">
              <a:solidFill>
                <a:sysClr val="windowText" lastClr="000000"/>
              </a:solidFill>
              <a:effectLst/>
              <a:latin typeface="+mn-lt"/>
              <a:ea typeface="+mn-ea"/>
              <a:cs typeface="+mn-cs"/>
            </a:rPr>
            <a:t>、黒字比率が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国民健康保険事業特別会計は、給付費</a:t>
          </a:r>
          <a:r>
            <a:rPr kumimoji="1" lang="ja-JP" altLang="en-US" sz="1100">
              <a:solidFill>
                <a:sysClr val="windowText" lastClr="000000"/>
              </a:solidFill>
              <a:effectLst/>
              <a:latin typeface="+mn-lt"/>
              <a:ea typeface="+mn-ea"/>
              <a:cs typeface="+mn-cs"/>
            </a:rPr>
            <a:t>の減により、</a:t>
          </a:r>
          <a:r>
            <a:rPr kumimoji="1" lang="ja-JP" altLang="ja-JP" sz="1100">
              <a:solidFill>
                <a:sysClr val="windowText" lastClr="000000"/>
              </a:solidFill>
              <a:effectLst/>
              <a:latin typeface="+mn-lt"/>
              <a:ea typeface="+mn-ea"/>
              <a:cs typeface="+mn-cs"/>
            </a:rPr>
            <a:t>黒字比率が</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水道、公共下水道、農業集落排水、後期高齢事業は大きく変動なく推移している。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6904829</v>
      </c>
      <c r="BO4" s="411"/>
      <c r="BP4" s="411"/>
      <c r="BQ4" s="411"/>
      <c r="BR4" s="411"/>
      <c r="BS4" s="411"/>
      <c r="BT4" s="411"/>
      <c r="BU4" s="412"/>
      <c r="BV4" s="410">
        <v>6350195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8.1</v>
      </c>
      <c r="CU4" s="588"/>
      <c r="CV4" s="588"/>
      <c r="CW4" s="588"/>
      <c r="CX4" s="588"/>
      <c r="CY4" s="588"/>
      <c r="CZ4" s="588"/>
      <c r="DA4" s="589"/>
      <c r="DB4" s="587">
        <v>6.7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6603894</v>
      </c>
      <c r="BO5" s="416"/>
      <c r="BP5" s="416"/>
      <c r="BQ5" s="416"/>
      <c r="BR5" s="416"/>
      <c r="BS5" s="416"/>
      <c r="BT5" s="416"/>
      <c r="BU5" s="417"/>
      <c r="BV5" s="415">
        <v>6090871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93.4</v>
      </c>
      <c r="CU5" s="386"/>
      <c r="CV5" s="386"/>
      <c r="CW5" s="386"/>
      <c r="CX5" s="386"/>
      <c r="CY5" s="386"/>
      <c r="CZ5" s="386"/>
      <c r="DA5" s="387"/>
      <c r="DB5" s="385">
        <v>88.3</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300935</v>
      </c>
      <c r="BO6" s="416"/>
      <c r="BP6" s="416"/>
      <c r="BQ6" s="416"/>
      <c r="BR6" s="416"/>
      <c r="BS6" s="416"/>
      <c r="BT6" s="416"/>
      <c r="BU6" s="417"/>
      <c r="BV6" s="415">
        <v>259324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97.2</v>
      </c>
      <c r="CU6" s="562"/>
      <c r="CV6" s="562"/>
      <c r="CW6" s="562"/>
      <c r="CX6" s="562"/>
      <c r="CY6" s="562"/>
      <c r="CZ6" s="562"/>
      <c r="DA6" s="563"/>
      <c r="DB6" s="561">
        <v>92.9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18628</v>
      </c>
      <c r="BO7" s="416"/>
      <c r="BP7" s="416"/>
      <c r="BQ7" s="416"/>
      <c r="BR7" s="416"/>
      <c r="BS7" s="416"/>
      <c r="BT7" s="416"/>
      <c r="BU7" s="417"/>
      <c r="BV7" s="415">
        <v>18699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3470573</v>
      </c>
      <c r="CU7" s="416"/>
      <c r="CV7" s="416"/>
      <c r="CW7" s="416"/>
      <c r="CX7" s="416"/>
      <c r="CY7" s="416"/>
      <c r="CZ7" s="416"/>
      <c r="DA7" s="417"/>
      <c r="DB7" s="415">
        <v>3594582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282307</v>
      </c>
      <c r="BO8" s="416"/>
      <c r="BP8" s="416"/>
      <c r="BQ8" s="416"/>
      <c r="BR8" s="416"/>
      <c r="BS8" s="416"/>
      <c r="BT8" s="416"/>
      <c r="BU8" s="417"/>
      <c r="BV8" s="415">
        <v>240625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0.21</v>
      </c>
      <c r="CU8" s="525"/>
      <c r="CV8" s="525"/>
      <c r="CW8" s="525"/>
      <c r="CX8" s="525"/>
      <c r="CY8" s="525"/>
      <c r="CZ8" s="525"/>
      <c r="DA8" s="526"/>
      <c r="DB8" s="524">
        <v>0.2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7154</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41682</v>
      </c>
      <c r="BO9" s="416"/>
      <c r="BP9" s="416"/>
      <c r="BQ9" s="416"/>
      <c r="BR9" s="416"/>
      <c r="BS9" s="416"/>
      <c r="BT9" s="416"/>
      <c r="BU9" s="417"/>
      <c r="BV9" s="415">
        <v>-88092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11.3</v>
      </c>
      <c r="CU9" s="386"/>
      <c r="CV9" s="386"/>
      <c r="CW9" s="386"/>
      <c r="CX9" s="386"/>
      <c r="CY9" s="386"/>
      <c r="CZ9" s="386"/>
      <c r="DA9" s="387"/>
      <c r="DB9" s="385">
        <v>12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7718</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41066</v>
      </c>
      <c r="BO10" s="416"/>
      <c r="BP10" s="416"/>
      <c r="BQ10" s="416"/>
      <c r="BR10" s="416"/>
      <c r="BS10" s="416"/>
      <c r="BT10" s="416"/>
      <c r="BU10" s="417"/>
      <c r="BV10" s="415">
        <v>151553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7398</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7348</v>
      </c>
      <c r="S13" s="517"/>
      <c r="T13" s="517"/>
      <c r="U13" s="517"/>
      <c r="V13" s="518"/>
      <c r="W13" s="504" t="s">
        <v>124</v>
      </c>
      <c r="X13" s="428"/>
      <c r="Y13" s="428"/>
      <c r="Z13" s="428"/>
      <c r="AA13" s="428"/>
      <c r="AB13" s="429"/>
      <c r="AC13" s="391">
        <v>395</v>
      </c>
      <c r="AD13" s="392"/>
      <c r="AE13" s="392"/>
      <c r="AF13" s="392"/>
      <c r="AG13" s="393"/>
      <c r="AH13" s="391">
        <v>300</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82748</v>
      </c>
      <c r="BO13" s="416"/>
      <c r="BP13" s="416"/>
      <c r="BQ13" s="416"/>
      <c r="BR13" s="416"/>
      <c r="BS13" s="416"/>
      <c r="BT13" s="416"/>
      <c r="BU13" s="417"/>
      <c r="BV13" s="415">
        <v>63461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11.1</v>
      </c>
      <c r="CU13" s="386"/>
      <c r="CV13" s="386"/>
      <c r="CW13" s="386"/>
      <c r="CX13" s="386"/>
      <c r="CY13" s="386"/>
      <c r="CZ13" s="386"/>
      <c r="DA13" s="387"/>
      <c r="DB13" s="385">
        <v>11.4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7523</v>
      </c>
      <c r="S14" s="517"/>
      <c r="T14" s="517"/>
      <c r="U14" s="517"/>
      <c r="V14" s="518"/>
      <c r="W14" s="519"/>
      <c r="X14" s="431"/>
      <c r="Y14" s="431"/>
      <c r="Z14" s="431"/>
      <c r="AA14" s="431"/>
      <c r="AB14" s="432"/>
      <c r="AC14" s="509">
        <v>11.7</v>
      </c>
      <c r="AD14" s="510"/>
      <c r="AE14" s="510"/>
      <c r="AF14" s="510"/>
      <c r="AG14" s="511"/>
      <c r="AH14" s="509">
        <v>8.8000000000000007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113.7</v>
      </c>
      <c r="CU14" s="488"/>
      <c r="CV14" s="488"/>
      <c r="CW14" s="488"/>
      <c r="CX14" s="488"/>
      <c r="CY14" s="488"/>
      <c r="CZ14" s="488"/>
      <c r="DA14" s="489"/>
      <c r="DB14" s="520">
        <v>88.7</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7481</v>
      </c>
      <c r="S15" s="517"/>
      <c r="T15" s="517"/>
      <c r="U15" s="517"/>
      <c r="V15" s="518"/>
      <c r="W15" s="504" t="s">
        <v>130</v>
      </c>
      <c r="X15" s="428"/>
      <c r="Y15" s="428"/>
      <c r="Z15" s="428"/>
      <c r="AA15" s="428"/>
      <c r="AB15" s="429"/>
      <c r="AC15" s="391">
        <v>1118</v>
      </c>
      <c r="AD15" s="392"/>
      <c r="AE15" s="392"/>
      <c r="AF15" s="392"/>
      <c r="AG15" s="393"/>
      <c r="AH15" s="391">
        <v>1258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683400</v>
      </c>
      <c r="BO15" s="411"/>
      <c r="BP15" s="411"/>
      <c r="BQ15" s="411"/>
      <c r="BR15" s="411"/>
      <c r="BS15" s="411"/>
      <c r="BT15" s="411"/>
      <c r="BU15" s="412"/>
      <c r="BV15" s="410">
        <v>682228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33.1</v>
      </c>
      <c r="AD16" s="510"/>
      <c r="AE16" s="510"/>
      <c r="AF16" s="510"/>
      <c r="AG16" s="511"/>
      <c r="AH16" s="509">
        <v>36.799999999999997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3162257</v>
      </c>
      <c r="BO16" s="416"/>
      <c r="BP16" s="416"/>
      <c r="BQ16" s="416"/>
      <c r="BR16" s="416"/>
      <c r="BS16" s="416"/>
      <c r="BT16" s="416"/>
      <c r="BU16" s="417"/>
      <c r="BV16" s="415">
        <v>3234244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1863</v>
      </c>
      <c r="AD17" s="392"/>
      <c r="AE17" s="392"/>
      <c r="AF17" s="392"/>
      <c r="AG17" s="393"/>
      <c r="AH17" s="391">
        <v>1861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863441</v>
      </c>
      <c r="BO17" s="416"/>
      <c r="BP17" s="416"/>
      <c r="BQ17" s="416"/>
      <c r="BR17" s="416"/>
      <c r="BS17" s="416"/>
      <c r="BT17" s="416"/>
      <c r="BU17" s="417"/>
      <c r="BV17" s="415">
        <v>862304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224.7</v>
      </c>
      <c r="M18" s="480"/>
      <c r="N18" s="480"/>
      <c r="O18" s="480"/>
      <c r="P18" s="480"/>
      <c r="Q18" s="480"/>
      <c r="R18" s="481"/>
      <c r="S18" s="481"/>
      <c r="T18" s="481"/>
      <c r="U18" s="481"/>
      <c r="V18" s="482"/>
      <c r="W18" s="496"/>
      <c r="X18" s="497"/>
      <c r="Y18" s="497"/>
      <c r="Z18" s="497"/>
      <c r="AA18" s="497"/>
      <c r="AB18" s="505"/>
      <c r="AC18" s="379">
        <v>55.2</v>
      </c>
      <c r="AD18" s="380"/>
      <c r="AE18" s="380"/>
      <c r="AF18" s="380"/>
      <c r="AG18" s="483"/>
      <c r="AH18" s="379">
        <v>54.4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3262669</v>
      </c>
      <c r="BO18" s="416"/>
      <c r="BP18" s="416"/>
      <c r="BQ18" s="416"/>
      <c r="BR18" s="416"/>
      <c r="BS18" s="416"/>
      <c r="BT18" s="416"/>
      <c r="BU18" s="417"/>
      <c r="BV18" s="415">
        <v>3209442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32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4299450</v>
      </c>
      <c r="BO19" s="416"/>
      <c r="BP19" s="416"/>
      <c r="BQ19" s="416"/>
      <c r="BR19" s="416"/>
      <c r="BS19" s="416"/>
      <c r="BT19" s="416"/>
      <c r="BU19" s="417"/>
      <c r="BV19" s="415">
        <v>4623083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2487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7381454</v>
      </c>
      <c r="BO23" s="416"/>
      <c r="BP23" s="416"/>
      <c r="BQ23" s="416"/>
      <c r="BR23" s="416"/>
      <c r="BS23" s="416"/>
      <c r="BT23" s="416"/>
      <c r="BU23" s="417"/>
      <c r="BV23" s="415">
        <v>6589052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8000</v>
      </c>
      <c r="R24" s="392"/>
      <c r="S24" s="392"/>
      <c r="T24" s="392"/>
      <c r="U24" s="392"/>
      <c r="V24" s="393"/>
      <c r="W24" s="457"/>
      <c r="X24" s="448"/>
      <c r="Y24" s="449"/>
      <c r="Z24" s="388" t="s">
        <v>154</v>
      </c>
      <c r="AA24" s="389"/>
      <c r="AB24" s="389"/>
      <c r="AC24" s="389"/>
      <c r="AD24" s="389"/>
      <c r="AE24" s="389"/>
      <c r="AF24" s="389"/>
      <c r="AG24" s="390"/>
      <c r="AH24" s="391">
        <v>119</v>
      </c>
      <c r="AI24" s="392"/>
      <c r="AJ24" s="392"/>
      <c r="AK24" s="392"/>
      <c r="AL24" s="393"/>
      <c r="AM24" s="391">
        <v>339150</v>
      </c>
      <c r="AN24" s="392"/>
      <c r="AO24" s="392"/>
      <c r="AP24" s="392"/>
      <c r="AQ24" s="392"/>
      <c r="AR24" s="393"/>
      <c r="AS24" s="391">
        <v>2850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6900278</v>
      </c>
      <c r="BO24" s="416"/>
      <c r="BP24" s="416"/>
      <c r="BQ24" s="416"/>
      <c r="BR24" s="416"/>
      <c r="BS24" s="416"/>
      <c r="BT24" s="416"/>
      <c r="BU24" s="417"/>
      <c r="BV24" s="415">
        <v>6079677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6320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189252</v>
      </c>
      <c r="BO25" s="411"/>
      <c r="BP25" s="411"/>
      <c r="BQ25" s="411"/>
      <c r="BR25" s="411"/>
      <c r="BS25" s="411"/>
      <c r="BT25" s="411"/>
      <c r="BU25" s="412"/>
      <c r="BV25" s="410">
        <v>278502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5920</v>
      </c>
      <c r="R26" s="392"/>
      <c r="S26" s="392"/>
      <c r="T26" s="392"/>
      <c r="U26" s="392"/>
      <c r="V26" s="393"/>
      <c r="W26" s="457"/>
      <c r="X26" s="448"/>
      <c r="Y26" s="449"/>
      <c r="Z26" s="388" t="s">
        <v>160</v>
      </c>
      <c r="AA26" s="470"/>
      <c r="AB26" s="470"/>
      <c r="AC26" s="470"/>
      <c r="AD26" s="470"/>
      <c r="AE26" s="470"/>
      <c r="AF26" s="470"/>
      <c r="AG26" s="471"/>
      <c r="AH26" s="391">
        <v>8</v>
      </c>
      <c r="AI26" s="392"/>
      <c r="AJ26" s="392"/>
      <c r="AK26" s="392"/>
      <c r="AL26" s="393"/>
      <c r="AM26" s="391">
        <v>26032</v>
      </c>
      <c r="AN26" s="392"/>
      <c r="AO26" s="392"/>
      <c r="AP26" s="392"/>
      <c r="AQ26" s="392"/>
      <c r="AR26" s="393"/>
      <c r="AS26" s="391">
        <v>3254</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3300</v>
      </c>
      <c r="R27" s="392"/>
      <c r="S27" s="392"/>
      <c r="T27" s="392"/>
      <c r="U27" s="392"/>
      <c r="V27" s="393"/>
      <c r="W27" s="457"/>
      <c r="X27" s="448"/>
      <c r="Y27" s="449"/>
      <c r="Z27" s="388" t="s">
        <v>163</v>
      </c>
      <c r="AA27" s="389"/>
      <c r="AB27" s="389"/>
      <c r="AC27" s="389"/>
      <c r="AD27" s="389"/>
      <c r="AE27" s="389"/>
      <c r="AF27" s="389"/>
      <c r="AG27" s="390"/>
      <c r="AH27" s="391">
        <v>1</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38764</v>
      </c>
      <c r="BO27" s="419"/>
      <c r="BP27" s="419"/>
      <c r="BQ27" s="419"/>
      <c r="BR27" s="419"/>
      <c r="BS27" s="419"/>
      <c r="BT27" s="419"/>
      <c r="BU27" s="420"/>
      <c r="BV27" s="418">
        <v>38750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2460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1500739</v>
      </c>
      <c r="BO28" s="411"/>
      <c r="BP28" s="411"/>
      <c r="BQ28" s="411"/>
      <c r="BR28" s="411"/>
      <c r="BS28" s="411"/>
      <c r="BT28" s="411"/>
      <c r="BU28" s="412"/>
      <c r="BV28" s="410">
        <v>1459673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10</v>
      </c>
      <c r="M29" s="392"/>
      <c r="N29" s="392"/>
      <c r="O29" s="392"/>
      <c r="P29" s="393"/>
      <c r="Q29" s="391">
        <v>2370</v>
      </c>
      <c r="R29" s="392"/>
      <c r="S29" s="392"/>
      <c r="T29" s="392"/>
      <c r="U29" s="392"/>
      <c r="V29" s="393"/>
      <c r="W29" s="458"/>
      <c r="X29" s="459"/>
      <c r="Y29" s="460"/>
      <c r="Z29" s="388" t="s">
        <v>171</v>
      </c>
      <c r="AA29" s="389"/>
      <c r="AB29" s="389"/>
      <c r="AC29" s="389"/>
      <c r="AD29" s="389"/>
      <c r="AE29" s="389"/>
      <c r="AF29" s="389"/>
      <c r="AG29" s="390"/>
      <c r="AH29" s="391">
        <v>120</v>
      </c>
      <c r="AI29" s="392"/>
      <c r="AJ29" s="392"/>
      <c r="AK29" s="392"/>
      <c r="AL29" s="393"/>
      <c r="AM29" s="391">
        <v>343024</v>
      </c>
      <c r="AN29" s="392"/>
      <c r="AO29" s="392"/>
      <c r="AP29" s="392"/>
      <c r="AQ29" s="392"/>
      <c r="AR29" s="393"/>
      <c r="AS29" s="391">
        <v>2859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16084</v>
      </c>
      <c r="BO29" s="416"/>
      <c r="BP29" s="416"/>
      <c r="BQ29" s="416"/>
      <c r="BR29" s="416"/>
      <c r="BS29" s="416"/>
      <c r="BT29" s="416"/>
      <c r="BU29" s="417"/>
      <c r="BV29" s="415">
        <v>16072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95.4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1131743</v>
      </c>
      <c r="BO30" s="419"/>
      <c r="BP30" s="419"/>
      <c r="BQ30" s="419"/>
      <c r="BR30" s="419"/>
      <c r="BS30" s="419"/>
      <c r="BT30" s="419"/>
      <c r="BU30" s="420"/>
      <c r="BV30" s="418">
        <v>1153993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智頭町国民健康保険事業特別会計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智頭町水道事業会計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IF('各会計、関係団体の財政状況及び健全化判断比率'!B34="","",'各会計、関係団体の財政状況及び健全化判断比率'!B34)</f>
        <v>智頭町簡易水道事業特別会計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鳥取県町村職員退職手当組合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サングリーン智頭</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智頭町住宅新築資金等貸付事業特別会計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智頭町介護保険事業特別会計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智頭町病院事業会計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IF('各会計、関係団体の財政状況及び健全化判断比率'!B35="","",'各会計、関係団体の財政状況及び健全化判断比率'!B35)</f>
        <v>智頭町公共下水道事業特別会計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鳥取県町村消防災害補償組合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智頭町土地開発公社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智頭町公共用地先行取得事業特別会計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智頭町後期高齢者医療特別会計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IF('各会計、関係団体の財政状況及び健全化判断比率'!B36="","",'各会計、関係団体の財政状況及び健全化判断比率'!B36)</f>
        <v>智頭町農業集落排水事業特別会計</v>
      </c>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鳥取県町村消防災害補償組合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智頭町介護保険サービス事業特別会計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鳥取県東部広域行政管理組合一般会計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17</v>
      </c>
      <c r="BX38" s="375"/>
      <c r="BY38" s="374" t="str">
        <f>IF('各会計、関係団体の財政状況及び健全化判断比率'!B72="","",'各会計、関係団体の財政状況及び健全化判断比率'!B72)</f>
        <v>鳥取県東部広域行政管理組合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18</v>
      </c>
      <c r="BX39" s="375"/>
      <c r="BY39" s="374" t="str">
        <f>IF('各会計、関係団体の財政状況及び健全化判断比率'!B73="","",'各会計、関係団体の財政状況及び健全化判断比率'!B73)</f>
        <v>八頭環境施設組合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19</v>
      </c>
      <c r="BX40" s="375"/>
      <c r="BY40" s="374" t="str">
        <f>IF('各会計、関係団体の財政状況及び健全化判断比率'!B74="","",'各会計、関係団体の財政状況及び健全化判断比率'!B74)</f>
        <v>鳥取県後期高齢者医療広域連合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20</v>
      </c>
      <c r="BX41" s="375"/>
      <c r="BY41" s="374" t="str">
        <f>IF('各会計、関係団体の財政状況及び健全化判断比率'!B75="","",'各会計、関係団体の財政状況及び健全化判断比率'!B75)</f>
        <v>鳥取県後期高齢者医療広域連合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I39" sqref="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92" t="s">
        <v>531</v>
      </c>
      <c r="D34" s="1192"/>
      <c r="E34" s="1193"/>
      <c r="F34" s="32" t="s">
        <v>532</v>
      </c>
      <c r="G34" s="33">
        <v>0</v>
      </c>
      <c r="H34" s="33">
        <v>3.24</v>
      </c>
      <c r="I34" s="33">
        <v>8.64</v>
      </c>
      <c r="J34" s="34">
        <v>11.29</v>
      </c>
      <c r="K34" s="22"/>
      <c r="L34" s="22"/>
      <c r="M34" s="22"/>
      <c r="N34" s="22"/>
      <c r="O34" s="22"/>
      <c r="P34" s="22"/>
    </row>
    <row r="35" spans="1:16" ht="39" customHeight="1" x14ac:dyDescent="0.15">
      <c r="A35" s="22"/>
      <c r="B35" s="35"/>
      <c r="C35" s="1186" t="s">
        <v>533</v>
      </c>
      <c r="D35" s="1187"/>
      <c r="E35" s="1188"/>
      <c r="F35" s="36">
        <v>10.96</v>
      </c>
      <c r="G35" s="37">
        <v>11.35</v>
      </c>
      <c r="H35" s="37">
        <v>9.14</v>
      </c>
      <c r="I35" s="37">
        <v>6.69</v>
      </c>
      <c r="J35" s="38">
        <v>8.1300000000000008</v>
      </c>
      <c r="K35" s="22"/>
      <c r="L35" s="22"/>
      <c r="M35" s="22"/>
      <c r="N35" s="22"/>
      <c r="O35" s="22"/>
      <c r="P35" s="22"/>
    </row>
    <row r="36" spans="1:16" ht="39" customHeight="1" x14ac:dyDescent="0.15">
      <c r="A36" s="22"/>
      <c r="B36" s="35"/>
      <c r="C36" s="1186" t="s">
        <v>534</v>
      </c>
      <c r="D36" s="1187"/>
      <c r="E36" s="1188"/>
      <c r="F36" s="36">
        <v>6.8</v>
      </c>
      <c r="G36" s="37">
        <v>6.35</v>
      </c>
      <c r="H36" s="37">
        <v>6.39</v>
      </c>
      <c r="I36" s="37">
        <v>6.24</v>
      </c>
      <c r="J36" s="38">
        <v>5.93</v>
      </c>
      <c r="K36" s="22"/>
      <c r="L36" s="22"/>
      <c r="M36" s="22"/>
      <c r="N36" s="22"/>
      <c r="O36" s="22"/>
      <c r="P36" s="22"/>
    </row>
    <row r="37" spans="1:16" ht="39" customHeight="1" x14ac:dyDescent="0.15">
      <c r="A37" s="22"/>
      <c r="B37" s="35"/>
      <c r="C37" s="1186" t="s">
        <v>535</v>
      </c>
      <c r="D37" s="1187"/>
      <c r="E37" s="1188"/>
      <c r="F37" s="36">
        <v>1.75</v>
      </c>
      <c r="G37" s="37">
        <v>2.2999999999999998</v>
      </c>
      <c r="H37" s="37">
        <v>3.2</v>
      </c>
      <c r="I37" s="37">
        <v>3.86</v>
      </c>
      <c r="J37" s="38">
        <v>2.15</v>
      </c>
      <c r="K37" s="22"/>
      <c r="L37" s="22"/>
      <c r="M37" s="22"/>
      <c r="N37" s="22"/>
      <c r="O37" s="22"/>
      <c r="P37" s="22"/>
    </row>
    <row r="38" spans="1:16" ht="39" customHeight="1" x14ac:dyDescent="0.15">
      <c r="A38" s="22"/>
      <c r="B38" s="35"/>
      <c r="C38" s="1186" t="s">
        <v>536</v>
      </c>
      <c r="D38" s="1187"/>
      <c r="E38" s="1188"/>
      <c r="F38" s="36">
        <v>1.18</v>
      </c>
      <c r="G38" s="37">
        <v>1.2</v>
      </c>
      <c r="H38" s="37">
        <v>1.19</v>
      </c>
      <c r="I38" s="37">
        <v>0.47</v>
      </c>
      <c r="J38" s="38">
        <v>1.97</v>
      </c>
      <c r="K38" s="22"/>
      <c r="L38" s="22"/>
      <c r="M38" s="22"/>
      <c r="N38" s="22"/>
      <c r="O38" s="22"/>
      <c r="P38" s="22"/>
    </row>
    <row r="39" spans="1:16" ht="39" customHeight="1" x14ac:dyDescent="0.15">
      <c r="A39" s="22"/>
      <c r="B39" s="35"/>
      <c r="C39" s="1186" t="s">
        <v>537</v>
      </c>
      <c r="D39" s="1187"/>
      <c r="E39" s="1188"/>
      <c r="F39" s="36">
        <v>0.08</v>
      </c>
      <c r="G39" s="37">
        <v>0.08</v>
      </c>
      <c r="H39" s="37">
        <v>0.08</v>
      </c>
      <c r="I39" s="37">
        <v>0.08</v>
      </c>
      <c r="J39" s="38">
        <v>0.08</v>
      </c>
      <c r="K39" s="22"/>
      <c r="L39" s="22"/>
      <c r="M39" s="22"/>
      <c r="N39" s="22"/>
      <c r="O39" s="22"/>
      <c r="P39" s="22"/>
    </row>
    <row r="40" spans="1:16" ht="39" customHeight="1" x14ac:dyDescent="0.15">
      <c r="A40" s="22"/>
      <c r="B40" s="35"/>
      <c r="C40" s="1186" t="s">
        <v>538</v>
      </c>
      <c r="D40" s="1187"/>
      <c r="E40" s="1188"/>
      <c r="F40" s="36">
        <v>7.0000000000000007E-2</v>
      </c>
      <c r="G40" s="37">
        <v>0.05</v>
      </c>
      <c r="H40" s="37">
        <v>0.05</v>
      </c>
      <c r="I40" s="37">
        <v>0.05</v>
      </c>
      <c r="J40" s="38">
        <v>0.05</v>
      </c>
      <c r="K40" s="22"/>
      <c r="L40" s="22"/>
      <c r="M40" s="22"/>
      <c r="N40" s="22"/>
      <c r="O40" s="22"/>
      <c r="P40" s="22"/>
    </row>
    <row r="41" spans="1:16" ht="39" customHeight="1" x14ac:dyDescent="0.15">
      <c r="A41" s="22"/>
      <c r="B41" s="35"/>
      <c r="C41" s="1186" t="s">
        <v>539</v>
      </c>
      <c r="D41" s="1187"/>
      <c r="E41" s="1188"/>
      <c r="F41" s="36">
        <v>0</v>
      </c>
      <c r="G41" s="37">
        <v>0</v>
      </c>
      <c r="H41" s="37">
        <v>0</v>
      </c>
      <c r="I41" s="37">
        <v>0</v>
      </c>
      <c r="J41" s="38">
        <v>0</v>
      </c>
      <c r="K41" s="22"/>
      <c r="L41" s="22"/>
      <c r="M41" s="22"/>
      <c r="N41" s="22"/>
      <c r="O41" s="22"/>
      <c r="P41" s="22"/>
    </row>
    <row r="42" spans="1:16" ht="39" customHeight="1" x14ac:dyDescent="0.15">
      <c r="A42" s="22"/>
      <c r="B42" s="39"/>
      <c r="C42" s="1186" t="s">
        <v>540</v>
      </c>
      <c r="D42" s="1187"/>
      <c r="E42" s="1188"/>
      <c r="F42" s="36" t="s">
        <v>485</v>
      </c>
      <c r="G42" s="37" t="s">
        <v>485</v>
      </c>
      <c r="H42" s="37" t="s">
        <v>485</v>
      </c>
      <c r="I42" s="37" t="s">
        <v>485</v>
      </c>
      <c r="J42" s="38" t="s">
        <v>485</v>
      </c>
      <c r="K42" s="22"/>
      <c r="L42" s="22"/>
      <c r="M42" s="22"/>
      <c r="N42" s="22"/>
      <c r="O42" s="22"/>
      <c r="P42" s="22"/>
    </row>
    <row r="43" spans="1:16" ht="39" customHeight="1" thickBot="1" x14ac:dyDescent="0.2">
      <c r="A43" s="22"/>
      <c r="B43" s="40"/>
      <c r="C43" s="1189" t="s">
        <v>541</v>
      </c>
      <c r="D43" s="1190"/>
      <c r="E43" s="1191"/>
      <c r="F43" s="41">
        <v>0.03</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202" t="s">
        <v>11</v>
      </c>
      <c r="C45" s="1203"/>
      <c r="D45" s="58"/>
      <c r="E45" s="1208" t="s">
        <v>12</v>
      </c>
      <c r="F45" s="1208"/>
      <c r="G45" s="1208"/>
      <c r="H45" s="1208"/>
      <c r="I45" s="1208"/>
      <c r="J45" s="1209"/>
      <c r="K45" s="59">
        <v>594</v>
      </c>
      <c r="L45" s="60">
        <v>582</v>
      </c>
      <c r="M45" s="60">
        <v>571</v>
      </c>
      <c r="N45" s="60">
        <v>557</v>
      </c>
      <c r="O45" s="61">
        <v>487</v>
      </c>
      <c r="P45" s="48"/>
      <c r="Q45" s="48"/>
      <c r="R45" s="48"/>
      <c r="S45" s="48"/>
      <c r="T45" s="48"/>
      <c r="U45" s="48"/>
    </row>
    <row r="46" spans="1:21" ht="30.75" customHeight="1" x14ac:dyDescent="0.15">
      <c r="A46" s="48"/>
      <c r="B46" s="1204"/>
      <c r="C46" s="1205"/>
      <c r="D46" s="62"/>
      <c r="E46" s="1196" t="s">
        <v>13</v>
      </c>
      <c r="F46" s="1196"/>
      <c r="G46" s="1196"/>
      <c r="H46" s="1196"/>
      <c r="I46" s="1196"/>
      <c r="J46" s="1197"/>
      <c r="K46" s="63" t="s">
        <v>485</v>
      </c>
      <c r="L46" s="64" t="s">
        <v>485</v>
      </c>
      <c r="M46" s="64" t="s">
        <v>485</v>
      </c>
      <c r="N46" s="64" t="s">
        <v>485</v>
      </c>
      <c r="O46" s="65" t="s">
        <v>485</v>
      </c>
      <c r="P46" s="48"/>
      <c r="Q46" s="48"/>
      <c r="R46" s="48"/>
      <c r="S46" s="48"/>
      <c r="T46" s="48"/>
      <c r="U46" s="48"/>
    </row>
    <row r="47" spans="1:21" ht="30.75" customHeight="1" x14ac:dyDescent="0.15">
      <c r="A47" s="48"/>
      <c r="B47" s="1204"/>
      <c r="C47" s="1205"/>
      <c r="D47" s="62"/>
      <c r="E47" s="1196" t="s">
        <v>14</v>
      </c>
      <c r="F47" s="1196"/>
      <c r="G47" s="1196"/>
      <c r="H47" s="1196"/>
      <c r="I47" s="1196"/>
      <c r="J47" s="1197"/>
      <c r="K47" s="63" t="s">
        <v>485</v>
      </c>
      <c r="L47" s="64" t="s">
        <v>485</v>
      </c>
      <c r="M47" s="64" t="s">
        <v>485</v>
      </c>
      <c r="N47" s="64" t="s">
        <v>485</v>
      </c>
      <c r="O47" s="65" t="s">
        <v>485</v>
      </c>
      <c r="P47" s="48"/>
      <c r="Q47" s="48"/>
      <c r="R47" s="48"/>
      <c r="S47" s="48"/>
      <c r="T47" s="48"/>
      <c r="U47" s="48"/>
    </row>
    <row r="48" spans="1:21" ht="30.75" customHeight="1" x14ac:dyDescent="0.15">
      <c r="A48" s="48"/>
      <c r="B48" s="1204"/>
      <c r="C48" s="1205"/>
      <c r="D48" s="62"/>
      <c r="E48" s="1196" t="s">
        <v>15</v>
      </c>
      <c r="F48" s="1196"/>
      <c r="G48" s="1196"/>
      <c r="H48" s="1196"/>
      <c r="I48" s="1196"/>
      <c r="J48" s="1197"/>
      <c r="K48" s="63">
        <v>539</v>
      </c>
      <c r="L48" s="64">
        <v>557</v>
      </c>
      <c r="M48" s="64">
        <v>585</v>
      </c>
      <c r="N48" s="64">
        <v>554</v>
      </c>
      <c r="O48" s="65">
        <v>515</v>
      </c>
      <c r="P48" s="48"/>
      <c r="Q48" s="48"/>
      <c r="R48" s="48"/>
      <c r="S48" s="48"/>
      <c r="T48" s="48"/>
      <c r="U48" s="48"/>
    </row>
    <row r="49" spans="1:21" ht="30.75" customHeight="1" x14ac:dyDescent="0.15">
      <c r="A49" s="48"/>
      <c r="B49" s="1204"/>
      <c r="C49" s="1205"/>
      <c r="D49" s="62"/>
      <c r="E49" s="1196" t="s">
        <v>16</v>
      </c>
      <c r="F49" s="1196"/>
      <c r="G49" s="1196"/>
      <c r="H49" s="1196"/>
      <c r="I49" s="1196"/>
      <c r="J49" s="1197"/>
      <c r="K49" s="63">
        <v>15</v>
      </c>
      <c r="L49" s="64">
        <v>12</v>
      </c>
      <c r="M49" s="64">
        <v>1</v>
      </c>
      <c r="N49" s="64">
        <v>7</v>
      </c>
      <c r="O49" s="65">
        <v>10</v>
      </c>
      <c r="P49" s="48"/>
      <c r="Q49" s="48"/>
      <c r="R49" s="48"/>
      <c r="S49" s="48"/>
      <c r="T49" s="48"/>
      <c r="U49" s="48"/>
    </row>
    <row r="50" spans="1:21" ht="30.75" customHeight="1" x14ac:dyDescent="0.15">
      <c r="A50" s="48"/>
      <c r="B50" s="1204"/>
      <c r="C50" s="1205"/>
      <c r="D50" s="62"/>
      <c r="E50" s="1196" t="s">
        <v>17</v>
      </c>
      <c r="F50" s="1196"/>
      <c r="G50" s="1196"/>
      <c r="H50" s="1196"/>
      <c r="I50" s="1196"/>
      <c r="J50" s="1197"/>
      <c r="K50" s="63" t="s">
        <v>485</v>
      </c>
      <c r="L50" s="64" t="s">
        <v>485</v>
      </c>
      <c r="M50" s="64" t="s">
        <v>485</v>
      </c>
      <c r="N50" s="64" t="s">
        <v>485</v>
      </c>
      <c r="O50" s="65" t="s">
        <v>485</v>
      </c>
      <c r="P50" s="48"/>
      <c r="Q50" s="48"/>
      <c r="R50" s="48"/>
      <c r="S50" s="48"/>
      <c r="T50" s="48"/>
      <c r="U50" s="48"/>
    </row>
    <row r="51" spans="1:21" ht="30.75" customHeight="1" x14ac:dyDescent="0.15">
      <c r="A51" s="48"/>
      <c r="B51" s="1206"/>
      <c r="C51" s="1207"/>
      <c r="D51" s="66"/>
      <c r="E51" s="1196" t="s">
        <v>18</v>
      </c>
      <c r="F51" s="1196"/>
      <c r="G51" s="1196"/>
      <c r="H51" s="1196"/>
      <c r="I51" s="1196"/>
      <c r="J51" s="1197"/>
      <c r="K51" s="63" t="s">
        <v>485</v>
      </c>
      <c r="L51" s="64" t="s">
        <v>485</v>
      </c>
      <c r="M51" s="64" t="s">
        <v>485</v>
      </c>
      <c r="N51" s="64" t="s">
        <v>485</v>
      </c>
      <c r="O51" s="65" t="s">
        <v>485</v>
      </c>
      <c r="P51" s="48"/>
      <c r="Q51" s="48"/>
      <c r="R51" s="48"/>
      <c r="S51" s="48"/>
      <c r="T51" s="48"/>
      <c r="U51" s="48"/>
    </row>
    <row r="52" spans="1:21" ht="30.75" customHeight="1" x14ac:dyDescent="0.15">
      <c r="A52" s="48"/>
      <c r="B52" s="1194" t="s">
        <v>19</v>
      </c>
      <c r="C52" s="1195"/>
      <c r="D52" s="66"/>
      <c r="E52" s="1196" t="s">
        <v>20</v>
      </c>
      <c r="F52" s="1196"/>
      <c r="G52" s="1196"/>
      <c r="H52" s="1196"/>
      <c r="I52" s="1196"/>
      <c r="J52" s="1197"/>
      <c r="K52" s="63">
        <v>829</v>
      </c>
      <c r="L52" s="64">
        <v>833</v>
      </c>
      <c r="M52" s="64">
        <v>840</v>
      </c>
      <c r="N52" s="64">
        <v>803</v>
      </c>
      <c r="O52" s="65">
        <v>722</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319</v>
      </c>
      <c r="L53" s="69">
        <v>318</v>
      </c>
      <c r="M53" s="69">
        <v>317</v>
      </c>
      <c r="N53" s="69">
        <v>315</v>
      </c>
      <c r="O53" s="70">
        <v>290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election activeCell="K49" sqref="K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222" t="s">
        <v>24</v>
      </c>
      <c r="C41" s="1223"/>
      <c r="D41" s="81"/>
      <c r="E41" s="1224" t="s">
        <v>25</v>
      </c>
      <c r="F41" s="1224"/>
      <c r="G41" s="1224"/>
      <c r="H41" s="1225"/>
      <c r="I41" s="82">
        <v>4829</v>
      </c>
      <c r="J41" s="83">
        <v>5118</v>
      </c>
      <c r="K41" s="83">
        <v>6360</v>
      </c>
      <c r="L41" s="83">
        <v>6653</v>
      </c>
      <c r="M41" s="84">
        <v>7381</v>
      </c>
    </row>
    <row r="42" spans="2:13" ht="27.75" customHeight="1" x14ac:dyDescent="0.15">
      <c r="B42" s="1212"/>
      <c r="C42" s="1213"/>
      <c r="D42" s="85"/>
      <c r="E42" s="1216" t="s">
        <v>26</v>
      </c>
      <c r="F42" s="1216"/>
      <c r="G42" s="1216"/>
      <c r="H42" s="1217"/>
      <c r="I42" s="86">
        <v>362</v>
      </c>
      <c r="J42" s="87">
        <v>250</v>
      </c>
      <c r="K42" s="87">
        <v>110</v>
      </c>
      <c r="L42" s="87">
        <v>110</v>
      </c>
      <c r="M42" s="88">
        <v>110</v>
      </c>
    </row>
    <row r="43" spans="2:13" ht="27.75" customHeight="1" x14ac:dyDescent="0.15">
      <c r="B43" s="1212"/>
      <c r="C43" s="1213"/>
      <c r="D43" s="85"/>
      <c r="E43" s="1216" t="s">
        <v>27</v>
      </c>
      <c r="F43" s="1216"/>
      <c r="G43" s="1216"/>
      <c r="H43" s="1217"/>
      <c r="I43" s="86">
        <v>7761</v>
      </c>
      <c r="J43" s="87">
        <v>7394</v>
      </c>
      <c r="K43" s="87">
        <v>7331</v>
      </c>
      <c r="L43" s="87">
        <v>7056</v>
      </c>
      <c r="M43" s="88">
        <v>7048</v>
      </c>
    </row>
    <row r="44" spans="2:13" ht="27.75" customHeight="1" x14ac:dyDescent="0.15">
      <c r="B44" s="1212"/>
      <c r="C44" s="1213"/>
      <c r="D44" s="85"/>
      <c r="E44" s="1216" t="s">
        <v>28</v>
      </c>
      <c r="F44" s="1216"/>
      <c r="G44" s="1216"/>
      <c r="H44" s="1217"/>
      <c r="I44" s="86">
        <v>92</v>
      </c>
      <c r="J44" s="87">
        <v>80</v>
      </c>
      <c r="K44" s="87">
        <v>79</v>
      </c>
      <c r="L44" s="87">
        <v>83</v>
      </c>
      <c r="M44" s="88">
        <v>76</v>
      </c>
    </row>
    <row r="45" spans="2:13" ht="27.75" customHeight="1" x14ac:dyDescent="0.15">
      <c r="B45" s="1212"/>
      <c r="C45" s="1213"/>
      <c r="D45" s="85"/>
      <c r="E45" s="1216" t="s">
        <v>29</v>
      </c>
      <c r="F45" s="1216"/>
      <c r="G45" s="1216"/>
      <c r="H45" s="1217"/>
      <c r="I45" s="86">
        <v>833</v>
      </c>
      <c r="J45" s="87">
        <v>697</v>
      </c>
      <c r="K45" s="87">
        <v>516</v>
      </c>
      <c r="L45" s="87">
        <v>432</v>
      </c>
      <c r="M45" s="88">
        <v>402</v>
      </c>
    </row>
    <row r="46" spans="2:13" ht="27.75" customHeight="1" x14ac:dyDescent="0.15">
      <c r="B46" s="1212"/>
      <c r="C46" s="1213"/>
      <c r="D46" s="89"/>
      <c r="E46" s="1216" t="s">
        <v>30</v>
      </c>
      <c r="F46" s="1216"/>
      <c r="G46" s="1216"/>
      <c r="H46" s="1217"/>
      <c r="I46" s="86">
        <v>0</v>
      </c>
      <c r="J46" s="87">
        <v>0</v>
      </c>
      <c r="K46" s="87">
        <v>0</v>
      </c>
      <c r="L46" s="87">
        <v>0</v>
      </c>
      <c r="M46" s="88">
        <v>0</v>
      </c>
    </row>
    <row r="47" spans="2:13" ht="27.75" customHeight="1" x14ac:dyDescent="0.15">
      <c r="B47" s="1212"/>
      <c r="C47" s="1213"/>
      <c r="D47" s="90"/>
      <c r="E47" s="1226" t="s">
        <v>31</v>
      </c>
      <c r="F47" s="1227"/>
      <c r="G47" s="1227"/>
      <c r="H47" s="1228"/>
      <c r="I47" s="86" t="s">
        <v>485</v>
      </c>
      <c r="J47" s="87" t="s">
        <v>485</v>
      </c>
      <c r="K47" s="87" t="s">
        <v>485</v>
      </c>
      <c r="L47" s="87" t="s">
        <v>485</v>
      </c>
      <c r="M47" s="88" t="s">
        <v>485</v>
      </c>
    </row>
    <row r="48" spans="2:13" ht="27.75" customHeight="1" x14ac:dyDescent="0.15">
      <c r="B48" s="1212"/>
      <c r="C48" s="1213"/>
      <c r="D48" s="85"/>
      <c r="E48" s="1216" t="s">
        <v>32</v>
      </c>
      <c r="F48" s="1216"/>
      <c r="G48" s="1216"/>
      <c r="H48" s="1217"/>
      <c r="I48" s="86" t="s">
        <v>485</v>
      </c>
      <c r="J48" s="87" t="s">
        <v>485</v>
      </c>
      <c r="K48" s="87" t="s">
        <v>485</v>
      </c>
      <c r="L48" s="87" t="s">
        <v>485</v>
      </c>
      <c r="M48" s="88" t="s">
        <v>485</v>
      </c>
    </row>
    <row r="49" spans="2:13" ht="27.75" customHeight="1" x14ac:dyDescent="0.15">
      <c r="B49" s="1214"/>
      <c r="C49" s="1215"/>
      <c r="D49" s="85"/>
      <c r="E49" s="1216" t="s">
        <v>33</v>
      </c>
      <c r="F49" s="1216"/>
      <c r="G49" s="1216"/>
      <c r="H49" s="1217"/>
      <c r="I49" s="86" t="s">
        <v>485</v>
      </c>
      <c r="J49" s="87" t="s">
        <v>485</v>
      </c>
      <c r="K49" s="87" t="s">
        <v>485</v>
      </c>
      <c r="L49" s="87" t="s">
        <v>485</v>
      </c>
      <c r="M49" s="88" t="s">
        <v>485</v>
      </c>
    </row>
    <row r="50" spans="2:13" ht="27.75" customHeight="1" x14ac:dyDescent="0.15">
      <c r="B50" s="1210" t="s">
        <v>34</v>
      </c>
      <c r="C50" s="1211"/>
      <c r="D50" s="91"/>
      <c r="E50" s="1216" t="s">
        <v>35</v>
      </c>
      <c r="F50" s="1216"/>
      <c r="G50" s="1216"/>
      <c r="H50" s="1217"/>
      <c r="I50" s="86">
        <v>2711</v>
      </c>
      <c r="J50" s="87">
        <v>2699</v>
      </c>
      <c r="K50" s="87">
        <v>2560</v>
      </c>
      <c r="L50" s="87">
        <v>2704</v>
      </c>
      <c r="M50" s="88">
        <v>2737</v>
      </c>
    </row>
    <row r="51" spans="2:13" ht="27.75" customHeight="1" x14ac:dyDescent="0.15">
      <c r="B51" s="1212"/>
      <c r="C51" s="1213"/>
      <c r="D51" s="85"/>
      <c r="E51" s="1216" t="s">
        <v>36</v>
      </c>
      <c r="F51" s="1216"/>
      <c r="G51" s="1216"/>
      <c r="H51" s="1217"/>
      <c r="I51" s="86">
        <v>42</v>
      </c>
      <c r="J51" s="87">
        <v>38</v>
      </c>
      <c r="K51" s="87">
        <v>34</v>
      </c>
      <c r="L51" s="87">
        <v>32</v>
      </c>
      <c r="M51" s="88">
        <v>31</v>
      </c>
    </row>
    <row r="52" spans="2:13" ht="27.75" customHeight="1" x14ac:dyDescent="0.15">
      <c r="B52" s="1214"/>
      <c r="C52" s="1215"/>
      <c r="D52" s="85"/>
      <c r="E52" s="1216" t="s">
        <v>37</v>
      </c>
      <c r="F52" s="1216"/>
      <c r="G52" s="1216"/>
      <c r="H52" s="1217"/>
      <c r="I52" s="86">
        <v>8850</v>
      </c>
      <c r="J52" s="87">
        <v>8615</v>
      </c>
      <c r="K52" s="87">
        <v>8613</v>
      </c>
      <c r="L52" s="87">
        <v>9114</v>
      </c>
      <c r="M52" s="88">
        <v>9111</v>
      </c>
    </row>
    <row r="53" spans="2:13" ht="27.75" customHeight="1" thickBot="1" x14ac:dyDescent="0.2">
      <c r="B53" s="1218" t="s">
        <v>21</v>
      </c>
      <c r="C53" s="1219"/>
      <c r="D53" s="92"/>
      <c r="E53" s="1220" t="s">
        <v>38</v>
      </c>
      <c r="F53" s="1220"/>
      <c r="G53" s="1220"/>
      <c r="H53" s="1221"/>
      <c r="I53" s="93">
        <v>2274</v>
      </c>
      <c r="J53" s="94">
        <v>2187</v>
      </c>
      <c r="K53" s="94">
        <v>3190</v>
      </c>
      <c r="L53" s="94">
        <v>2485</v>
      </c>
      <c r="M53" s="95">
        <v>3138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J113" sqref="J113"/>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41" t="s">
        <v>569</v>
      </c>
      <c r="H43" s="1242"/>
      <c r="I43" s="1242"/>
      <c r="J43" s="1242"/>
      <c r="K43" s="1242"/>
      <c r="L43" s="1242"/>
      <c r="M43" s="1242"/>
      <c r="N43" s="1242"/>
      <c r="O43" s="1243"/>
    </row>
    <row r="44" spans="2:17" x14ac:dyDescent="0.15">
      <c r="B44" s="250"/>
      <c r="C44" s="246"/>
      <c r="D44" s="246"/>
      <c r="E44" s="246"/>
      <c r="F44" s="246"/>
      <c r="G44" s="1244"/>
      <c r="H44" s="1245"/>
      <c r="I44" s="1245"/>
      <c r="J44" s="1245"/>
      <c r="K44" s="1245"/>
      <c r="L44" s="1245"/>
      <c r="M44" s="1245"/>
      <c r="N44" s="1245"/>
      <c r="O44" s="1246"/>
    </row>
    <row r="45" spans="2:17" x14ac:dyDescent="0.15">
      <c r="B45" s="250"/>
      <c r="C45" s="246"/>
      <c r="D45" s="246"/>
      <c r="E45" s="246"/>
      <c r="F45" s="246"/>
      <c r="G45" s="1244"/>
      <c r="H45" s="1245"/>
      <c r="I45" s="1245"/>
      <c r="J45" s="1245"/>
      <c r="K45" s="1245"/>
      <c r="L45" s="1245"/>
      <c r="M45" s="1245"/>
      <c r="N45" s="1245"/>
      <c r="O45" s="1246"/>
    </row>
    <row r="46" spans="2:17" x14ac:dyDescent="0.15">
      <c r="B46" s="250"/>
      <c r="C46" s="246"/>
      <c r="D46" s="246"/>
      <c r="E46" s="246"/>
      <c r="F46" s="246"/>
      <c r="G46" s="1244"/>
      <c r="H46" s="1245"/>
      <c r="I46" s="1245"/>
      <c r="J46" s="1245"/>
      <c r="K46" s="1245"/>
      <c r="L46" s="1245"/>
      <c r="M46" s="1245"/>
      <c r="N46" s="1245"/>
      <c r="O46" s="1246"/>
    </row>
    <row r="47" spans="2:17" x14ac:dyDescent="0.15">
      <c r="B47" s="250"/>
      <c r="C47" s="246"/>
      <c r="D47" s="246"/>
      <c r="E47" s="246"/>
      <c r="F47" s="246"/>
      <c r="G47" s="1247"/>
      <c r="H47" s="1248"/>
      <c r="I47" s="1248"/>
      <c r="J47" s="1248"/>
      <c r="K47" s="1248"/>
      <c r="L47" s="1248"/>
      <c r="M47" s="1248"/>
      <c r="N47" s="1248"/>
      <c r="O47" s="1249"/>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50"/>
      <c r="H50" s="1251"/>
      <c r="I50" s="1251"/>
      <c r="J50" s="1252"/>
      <c r="K50" s="356" t="s">
        <v>525</v>
      </c>
      <c r="L50" s="356" t="s">
        <v>526</v>
      </c>
      <c r="M50" s="356" t="s">
        <v>527</v>
      </c>
      <c r="N50" s="356" t="s">
        <v>528</v>
      </c>
      <c r="O50" s="356" t="s">
        <v>529</v>
      </c>
    </row>
    <row r="51" spans="1:17" x14ac:dyDescent="0.15">
      <c r="B51" s="250"/>
      <c r="C51" s="246"/>
      <c r="D51" s="246"/>
      <c r="E51" s="246"/>
      <c r="F51" s="246"/>
      <c r="G51" s="1253" t="s">
        <v>562</v>
      </c>
      <c r="H51" s="1254"/>
      <c r="I51" s="1259" t="s">
        <v>563</v>
      </c>
      <c r="J51" s="1259"/>
      <c r="K51" s="1263"/>
      <c r="L51" s="1263"/>
      <c r="M51" s="1263"/>
      <c r="N51" s="1263"/>
      <c r="O51" s="1229">
        <v>113.7</v>
      </c>
    </row>
    <row r="52" spans="1:17" x14ac:dyDescent="0.15">
      <c r="B52" s="250"/>
      <c r="C52" s="246"/>
      <c r="D52" s="246"/>
      <c r="E52" s="246"/>
      <c r="F52" s="246"/>
      <c r="G52" s="1255"/>
      <c r="H52" s="1256"/>
      <c r="I52" s="1260"/>
      <c r="J52" s="1260"/>
      <c r="K52" s="1229"/>
      <c r="L52" s="1229"/>
      <c r="M52" s="1229"/>
      <c r="N52" s="1229"/>
      <c r="O52" s="1229"/>
    </row>
    <row r="53" spans="1:17" x14ac:dyDescent="0.15">
      <c r="A53" s="357"/>
      <c r="B53" s="250"/>
      <c r="C53" s="246"/>
      <c r="D53" s="246"/>
      <c r="E53" s="246"/>
      <c r="F53" s="246"/>
      <c r="G53" s="1255"/>
      <c r="H53" s="1256"/>
      <c r="I53" s="1239" t="s">
        <v>564</v>
      </c>
      <c r="J53" s="1239"/>
      <c r="K53" s="1264"/>
      <c r="L53" s="1264"/>
      <c r="M53" s="1264"/>
      <c r="N53" s="1264"/>
      <c r="O53" s="1261">
        <v>54.8</v>
      </c>
    </row>
    <row r="54" spans="1:17" x14ac:dyDescent="0.15">
      <c r="A54" s="357"/>
      <c r="B54" s="250"/>
      <c r="C54" s="246"/>
      <c r="D54" s="246"/>
      <c r="E54" s="246"/>
      <c r="F54" s="246"/>
      <c r="G54" s="1257"/>
      <c r="H54" s="1258"/>
      <c r="I54" s="1239"/>
      <c r="J54" s="1239"/>
      <c r="K54" s="1262"/>
      <c r="L54" s="1262"/>
      <c r="M54" s="1262"/>
      <c r="N54" s="1262"/>
      <c r="O54" s="1262"/>
    </row>
    <row r="55" spans="1:17" x14ac:dyDescent="0.15">
      <c r="A55" s="357"/>
      <c r="B55" s="250"/>
      <c r="C55" s="246"/>
      <c r="D55" s="246"/>
      <c r="E55" s="246"/>
      <c r="F55" s="246"/>
      <c r="G55" s="1233" t="s">
        <v>565</v>
      </c>
      <c r="H55" s="1234"/>
      <c r="I55" s="1239" t="s">
        <v>563</v>
      </c>
      <c r="J55" s="1239"/>
      <c r="K55" s="1263"/>
      <c r="L55" s="1263"/>
      <c r="M55" s="1263"/>
      <c r="N55" s="1263"/>
      <c r="O55" s="1229">
        <v>0</v>
      </c>
    </row>
    <row r="56" spans="1:17" x14ac:dyDescent="0.15">
      <c r="A56" s="357"/>
      <c r="B56" s="250"/>
      <c r="C56" s="246"/>
      <c r="D56" s="246"/>
      <c r="E56" s="246"/>
      <c r="F56" s="246"/>
      <c r="G56" s="1235"/>
      <c r="H56" s="1236"/>
      <c r="I56" s="1239"/>
      <c r="J56" s="1239"/>
      <c r="K56" s="1229"/>
      <c r="L56" s="1229"/>
      <c r="M56" s="1229"/>
      <c r="N56" s="1229"/>
      <c r="O56" s="1229"/>
    </row>
    <row r="57" spans="1:17" s="357" customFormat="1" x14ac:dyDescent="0.15">
      <c r="B57" s="358"/>
      <c r="C57" s="354"/>
      <c r="D57" s="354"/>
      <c r="E57" s="354"/>
      <c r="F57" s="354"/>
      <c r="G57" s="1235"/>
      <c r="H57" s="1236"/>
      <c r="I57" s="1231" t="s">
        <v>564</v>
      </c>
      <c r="J57" s="1231"/>
      <c r="K57" s="1264"/>
      <c r="L57" s="1264"/>
      <c r="M57" s="1264"/>
      <c r="N57" s="1264"/>
      <c r="O57" s="1261">
        <v>54.8</v>
      </c>
      <c r="P57" s="359"/>
      <c r="Q57" s="358"/>
    </row>
    <row r="58" spans="1:17" s="357" customFormat="1" x14ac:dyDescent="0.15">
      <c r="A58" s="245"/>
      <c r="B58" s="358"/>
      <c r="C58" s="354"/>
      <c r="D58" s="354"/>
      <c r="E58" s="354"/>
      <c r="F58" s="354"/>
      <c r="G58" s="1237"/>
      <c r="H58" s="1238"/>
      <c r="I58" s="1231"/>
      <c r="J58" s="1231"/>
      <c r="K58" s="1262"/>
      <c r="L58" s="1262"/>
      <c r="M58" s="1262"/>
      <c r="N58" s="1262"/>
      <c r="O58" s="1262"/>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41" t="s">
        <v>570</v>
      </c>
      <c r="H65" s="1242"/>
      <c r="I65" s="1242"/>
      <c r="J65" s="1242"/>
      <c r="K65" s="1242"/>
      <c r="L65" s="1242"/>
      <c r="M65" s="1242"/>
      <c r="N65" s="1242"/>
      <c r="O65" s="1243"/>
    </row>
    <row r="66" spans="2:30" x14ac:dyDescent="0.15">
      <c r="B66" s="250"/>
      <c r="C66" s="246"/>
      <c r="D66" s="246"/>
      <c r="E66" s="246"/>
      <c r="F66" s="246"/>
      <c r="G66" s="1244"/>
      <c r="H66" s="1245"/>
      <c r="I66" s="1245"/>
      <c r="J66" s="1245"/>
      <c r="K66" s="1245"/>
      <c r="L66" s="1245"/>
      <c r="M66" s="1245"/>
      <c r="N66" s="1245"/>
      <c r="O66" s="1246"/>
    </row>
    <row r="67" spans="2:30" x14ac:dyDescent="0.15">
      <c r="B67" s="250"/>
      <c r="C67" s="246"/>
      <c r="D67" s="246"/>
      <c r="E67" s="246"/>
      <c r="F67" s="246"/>
      <c r="G67" s="1244"/>
      <c r="H67" s="1245"/>
      <c r="I67" s="1245"/>
      <c r="J67" s="1245"/>
      <c r="K67" s="1245"/>
      <c r="L67" s="1245"/>
      <c r="M67" s="1245"/>
      <c r="N67" s="1245"/>
      <c r="O67" s="1246"/>
    </row>
    <row r="68" spans="2:30" x14ac:dyDescent="0.15">
      <c r="B68" s="250"/>
      <c r="C68" s="246"/>
      <c r="D68" s="246"/>
      <c r="E68" s="246"/>
      <c r="F68" s="246"/>
      <c r="G68" s="1244"/>
      <c r="H68" s="1245"/>
      <c r="I68" s="1245"/>
      <c r="J68" s="1245"/>
      <c r="K68" s="1245"/>
      <c r="L68" s="1245"/>
      <c r="M68" s="1245"/>
      <c r="N68" s="1245"/>
      <c r="O68" s="1246"/>
    </row>
    <row r="69" spans="2:30" x14ac:dyDescent="0.15">
      <c r="B69" s="250"/>
      <c r="C69" s="246"/>
      <c r="D69" s="246"/>
      <c r="E69" s="246"/>
      <c r="F69" s="246"/>
      <c r="G69" s="1247"/>
      <c r="H69" s="1248"/>
      <c r="I69" s="1248"/>
      <c r="J69" s="1248"/>
      <c r="K69" s="1248"/>
      <c r="L69" s="1248"/>
      <c r="M69" s="1248"/>
      <c r="N69" s="1248"/>
      <c r="O69" s="124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50"/>
      <c r="H72" s="1251"/>
      <c r="I72" s="1251"/>
      <c r="J72" s="1252"/>
      <c r="K72" s="356" t="s">
        <v>525</v>
      </c>
      <c r="L72" s="356" t="s">
        <v>526</v>
      </c>
      <c r="M72" s="356" t="s">
        <v>527</v>
      </c>
      <c r="N72" s="356" t="s">
        <v>528</v>
      </c>
      <c r="O72" s="356" t="s">
        <v>529</v>
      </c>
    </row>
    <row r="73" spans="2:30" x14ac:dyDescent="0.15">
      <c r="B73" s="250"/>
      <c r="C73" s="246"/>
      <c r="D73" s="246"/>
      <c r="E73" s="246"/>
      <c r="F73" s="246"/>
      <c r="G73" s="1253" t="s">
        <v>562</v>
      </c>
      <c r="H73" s="1254"/>
      <c r="I73" s="1259" t="s">
        <v>563</v>
      </c>
      <c r="J73" s="1259"/>
      <c r="K73" s="1240">
        <v>81.8</v>
      </c>
      <c r="L73" s="1240">
        <v>78.5</v>
      </c>
      <c r="M73" s="1229">
        <v>115.7</v>
      </c>
      <c r="N73" s="1229">
        <v>88.7</v>
      </c>
      <c r="O73" s="1229">
        <v>113.7</v>
      </c>
      <c r="S73" s="245">
        <v>9.9</v>
      </c>
    </row>
    <row r="74" spans="2:30" x14ac:dyDescent="0.15">
      <c r="B74" s="250"/>
      <c r="C74" s="246"/>
      <c r="D74" s="246"/>
      <c r="E74" s="246"/>
      <c r="F74" s="246"/>
      <c r="G74" s="1255"/>
      <c r="H74" s="1256"/>
      <c r="I74" s="1260"/>
      <c r="J74" s="1260"/>
      <c r="K74" s="1240"/>
      <c r="L74" s="1240"/>
      <c r="M74" s="1229"/>
      <c r="N74" s="1229"/>
      <c r="O74" s="1229"/>
    </row>
    <row r="75" spans="2:30" x14ac:dyDescent="0.15">
      <c r="B75" s="250"/>
      <c r="C75" s="246"/>
      <c r="D75" s="246"/>
      <c r="E75" s="246"/>
      <c r="F75" s="246"/>
      <c r="G75" s="1255"/>
      <c r="H75" s="1256"/>
      <c r="I75" s="1239" t="s">
        <v>568</v>
      </c>
      <c r="J75" s="1239"/>
      <c r="K75" s="1261">
        <v>11.6</v>
      </c>
      <c r="L75" s="1261">
        <v>11.2</v>
      </c>
      <c r="M75" s="1261">
        <v>11.4</v>
      </c>
      <c r="N75" s="1261">
        <v>11.4</v>
      </c>
      <c r="O75" s="1261">
        <v>11.1</v>
      </c>
      <c r="U75" s="245">
        <v>81.2</v>
      </c>
      <c r="W75" s="245">
        <v>87.2</v>
      </c>
      <c r="Y75" s="245">
        <v>99.8</v>
      </c>
      <c r="AA75" s="245">
        <v>109.5</v>
      </c>
      <c r="AC75" s="245">
        <v>115.2</v>
      </c>
    </row>
    <row r="76" spans="2:30" x14ac:dyDescent="0.15">
      <c r="B76" s="250"/>
      <c r="C76" s="246"/>
      <c r="D76" s="246"/>
      <c r="E76" s="246"/>
      <c r="F76" s="246"/>
      <c r="G76" s="1257"/>
      <c r="H76" s="1258"/>
      <c r="I76" s="1239"/>
      <c r="J76" s="1239"/>
      <c r="K76" s="1262"/>
      <c r="L76" s="1262"/>
      <c r="M76" s="1262"/>
      <c r="N76" s="1262"/>
      <c r="O76" s="1262"/>
    </row>
    <row r="77" spans="2:30" x14ac:dyDescent="0.15">
      <c r="B77" s="250"/>
      <c r="C77" s="246"/>
      <c r="D77" s="246"/>
      <c r="E77" s="246"/>
      <c r="F77" s="246"/>
      <c r="G77" s="1233" t="s">
        <v>565</v>
      </c>
      <c r="H77" s="1234"/>
      <c r="I77" s="1239" t="s">
        <v>563</v>
      </c>
      <c r="J77" s="1239"/>
      <c r="K77" s="1240">
        <v>18.7</v>
      </c>
      <c r="L77" s="1240">
        <v>12.9</v>
      </c>
      <c r="M77" s="1229">
        <v>22.6</v>
      </c>
      <c r="N77" s="1229">
        <v>0.8</v>
      </c>
      <c r="O77" s="1229">
        <v>0</v>
      </c>
      <c r="R77" s="245">
        <v>12.3</v>
      </c>
      <c r="T77" s="245">
        <v>11.1</v>
      </c>
    </row>
    <row r="78" spans="2:30" x14ac:dyDescent="0.15">
      <c r="B78" s="250"/>
      <c r="C78" s="246"/>
      <c r="D78" s="246"/>
      <c r="E78" s="246"/>
      <c r="F78" s="246"/>
      <c r="G78" s="1235"/>
      <c r="H78" s="1236"/>
      <c r="I78" s="1239"/>
      <c r="J78" s="1239"/>
      <c r="K78" s="1240"/>
      <c r="L78" s="1240"/>
      <c r="M78" s="1229"/>
      <c r="N78" s="1229"/>
      <c r="O78" s="1229"/>
    </row>
    <row r="79" spans="2:30" x14ac:dyDescent="0.15">
      <c r="B79" s="250"/>
      <c r="C79" s="246"/>
      <c r="D79" s="246"/>
      <c r="E79" s="246"/>
      <c r="F79" s="246"/>
      <c r="G79" s="1235"/>
      <c r="H79" s="1236"/>
      <c r="I79" s="1230" t="s">
        <v>568</v>
      </c>
      <c r="J79" s="1231"/>
      <c r="K79" s="1232">
        <v>10.7</v>
      </c>
      <c r="L79" s="1232">
        <v>10</v>
      </c>
      <c r="M79" s="1232">
        <v>9.5</v>
      </c>
      <c r="N79" s="1232">
        <v>8.1</v>
      </c>
      <c r="O79" s="1232">
        <v>7.3</v>
      </c>
      <c r="V79" s="245">
        <v>53.5</v>
      </c>
      <c r="X79" s="245">
        <v>48.2</v>
      </c>
      <c r="Z79" s="245">
        <v>34.200000000000003</v>
      </c>
      <c r="AB79" s="245">
        <v>30.3</v>
      </c>
      <c r="AD79" s="245">
        <v>28.9</v>
      </c>
    </row>
    <row r="80" spans="2:30" x14ac:dyDescent="0.15">
      <c r="B80" s="250"/>
      <c r="C80" s="246"/>
      <c r="D80" s="246"/>
      <c r="E80" s="246"/>
      <c r="F80" s="246"/>
      <c r="G80" s="1237"/>
      <c r="H80" s="1238"/>
      <c r="I80" s="1231"/>
      <c r="J80" s="1231"/>
      <c r="K80" s="1232"/>
      <c r="L80" s="1232"/>
      <c r="M80" s="1232"/>
      <c r="N80" s="1232"/>
      <c r="O80" s="1232"/>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J113" sqref="J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J113" sqref="J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524</v>
      </c>
      <c r="G2" s="113"/>
      <c r="H2" s="114"/>
    </row>
    <row r="3" spans="1:8" x14ac:dyDescent="0.15">
      <c r="A3" s="110" t="s">
        <v>517</v>
      </c>
      <c r="B3" s="115"/>
      <c r="C3" s="116"/>
      <c r="D3" s="117">
        <v>57390</v>
      </c>
      <c r="E3" s="118"/>
      <c r="F3" s="119">
        <v>117673</v>
      </c>
      <c r="G3" s="120"/>
      <c r="H3" s="121"/>
    </row>
    <row r="4" spans="1:8" x14ac:dyDescent="0.15">
      <c r="A4" s="122"/>
      <c r="B4" s="123"/>
      <c r="C4" s="124"/>
      <c r="D4" s="125">
        <v>38808</v>
      </c>
      <c r="E4" s="126"/>
      <c r="F4" s="127">
        <v>62359</v>
      </c>
      <c r="G4" s="128"/>
      <c r="H4" s="129"/>
    </row>
    <row r="5" spans="1:8" x14ac:dyDescent="0.15">
      <c r="A5" s="110" t="s">
        <v>519</v>
      </c>
      <c r="B5" s="115"/>
      <c r="C5" s="116"/>
      <c r="D5" s="117">
        <v>177247</v>
      </c>
      <c r="E5" s="118"/>
      <c r="F5" s="119">
        <v>118223</v>
      </c>
      <c r="G5" s="120"/>
      <c r="H5" s="121"/>
    </row>
    <row r="6" spans="1:8" x14ac:dyDescent="0.15">
      <c r="A6" s="122"/>
      <c r="B6" s="123"/>
      <c r="C6" s="124"/>
      <c r="D6" s="125">
        <v>45357</v>
      </c>
      <c r="E6" s="126"/>
      <c r="F6" s="127">
        <v>57106</v>
      </c>
      <c r="G6" s="128"/>
      <c r="H6" s="129"/>
    </row>
    <row r="7" spans="1:8" x14ac:dyDescent="0.15">
      <c r="A7" s="110" t="s">
        <v>520</v>
      </c>
      <c r="B7" s="115"/>
      <c r="C7" s="116"/>
      <c r="D7" s="117">
        <v>353882</v>
      </c>
      <c r="E7" s="118"/>
      <c r="F7" s="119">
        <v>128485</v>
      </c>
      <c r="G7" s="120"/>
      <c r="H7" s="121"/>
    </row>
    <row r="8" spans="1:8" x14ac:dyDescent="0.15">
      <c r="A8" s="122"/>
      <c r="B8" s="123"/>
      <c r="C8" s="124"/>
      <c r="D8" s="125">
        <v>69605</v>
      </c>
      <c r="E8" s="126"/>
      <c r="F8" s="127">
        <v>62765</v>
      </c>
      <c r="G8" s="128"/>
      <c r="H8" s="129"/>
    </row>
    <row r="9" spans="1:8" x14ac:dyDescent="0.15">
      <c r="A9" s="110" t="s">
        <v>521</v>
      </c>
      <c r="B9" s="115"/>
      <c r="C9" s="116"/>
      <c r="D9" s="117">
        <v>111009</v>
      </c>
      <c r="E9" s="118"/>
      <c r="F9" s="119">
        <v>128611</v>
      </c>
      <c r="G9" s="120"/>
      <c r="H9" s="121"/>
    </row>
    <row r="10" spans="1:8" x14ac:dyDescent="0.15">
      <c r="A10" s="122"/>
      <c r="B10" s="123"/>
      <c r="C10" s="124"/>
      <c r="D10" s="125">
        <v>81235</v>
      </c>
      <c r="E10" s="126"/>
      <c r="F10" s="127">
        <v>61552</v>
      </c>
      <c r="G10" s="128"/>
      <c r="H10" s="129"/>
    </row>
    <row r="11" spans="1:8" x14ac:dyDescent="0.15">
      <c r="A11" s="110" t="s">
        <v>522</v>
      </c>
      <c r="B11" s="115"/>
      <c r="C11" s="116"/>
      <c r="D11" s="117">
        <v>221163</v>
      </c>
      <c r="E11" s="118"/>
      <c r="F11" s="119">
        <v>138651</v>
      </c>
      <c r="G11" s="120"/>
      <c r="H11" s="121"/>
    </row>
    <row r="12" spans="1:8" x14ac:dyDescent="0.15">
      <c r="A12" s="122"/>
      <c r="B12" s="123"/>
      <c r="C12" s="130"/>
      <c r="D12" s="125">
        <v>40107</v>
      </c>
      <c r="E12" s="126"/>
      <c r="F12" s="127">
        <v>71211</v>
      </c>
      <c r="G12" s="128"/>
      <c r="H12" s="129"/>
    </row>
    <row r="13" spans="1:8" x14ac:dyDescent="0.15">
      <c r="A13" s="110"/>
      <c r="B13" s="115"/>
      <c r="C13" s="131"/>
      <c r="D13" s="132">
        <v>184138</v>
      </c>
      <c r="E13" s="133"/>
      <c r="F13" s="134">
        <v>126329</v>
      </c>
      <c r="G13" s="135"/>
      <c r="H13" s="121"/>
    </row>
    <row r="14" spans="1:8" x14ac:dyDescent="0.15">
      <c r="A14" s="122"/>
      <c r="B14" s="123"/>
      <c r="C14" s="124"/>
      <c r="D14" s="125">
        <v>55022</v>
      </c>
      <c r="E14" s="126"/>
      <c r="F14" s="127">
        <v>62999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11</v>
      </c>
      <c r="C19" s="136">
        <f>ROUND(VALUE(SUBSTITUTE(実質収支比率等に係る経年分析!G$48,"▲","-")),2)</f>
        <v>11.36</v>
      </c>
      <c r="D19" s="136">
        <f>ROUND(VALUE(SUBSTITUTE(実質収支比率等に係る経年分析!H$48,"▲","-")),2)</f>
        <v>9.16</v>
      </c>
      <c r="E19" s="136">
        <f>ROUND(VALUE(SUBSTITUTE(実質収支比率等に係る経年分析!I$48,"▲","-")),2)</f>
        <v>6.69</v>
      </c>
      <c r="F19" s="136">
        <f>ROUND(VALUE(SUBSTITUTE(実質収支比率等に係る経年分析!J$48,"▲","-")),2)</f>
        <v>8.1300000000000008</v>
      </c>
    </row>
    <row r="20" spans="1:11" x14ac:dyDescent="0.15">
      <c r="A20" s="136" t="s">
        <v>43</v>
      </c>
      <c r="B20" s="136">
        <f>ROUND(VALUE(SUBSTITUTE(実質収支比率等に係る経年分析!F$47,"▲","-")),2)</f>
        <v>37.69</v>
      </c>
      <c r="C20" s="136">
        <f>ROUND(VALUE(SUBSTITUTE(実質収支比率等に係る経年分析!G$47,"▲","-")),2)</f>
        <v>39.619999999999997</v>
      </c>
      <c r="D20" s="136">
        <f>ROUND(VALUE(SUBSTITUTE(実質収支比率等に係る経年分析!H$47,"▲","-")),2)</f>
        <v>36.43</v>
      </c>
      <c r="E20" s="136">
        <f>ROUND(VALUE(SUBSTITUTE(実質収支比率等に係る経年分析!I$47,"▲","-")),2)</f>
        <v>40.61</v>
      </c>
      <c r="F20" s="136">
        <f>ROUND(VALUE(SUBSTITUTE(実質収支比率等に係る経年分析!J$47,"▲","-")),2)</f>
        <v>43.24</v>
      </c>
    </row>
    <row r="21" spans="1:11" x14ac:dyDescent="0.15">
      <c r="A21" s="136" t="s">
        <v>44</v>
      </c>
      <c r="B21" s="136">
        <f>IF(ISNUMBER(VALUE(SUBSTITUTE(実質収支比率等に係る経年分析!F$49,"▲","-"))),ROUND(VALUE(SUBSTITUTE(実質収支比率等に係る経年分析!F$49,"▲","-")),2),NA())</f>
        <v>4.57</v>
      </c>
      <c r="C21" s="136">
        <f>IF(ISNUMBER(VALUE(SUBSTITUTE(実質収支比率等に係る経年分析!G$49,"▲","-"))),ROUND(VALUE(SUBSTITUTE(実質収支比率等に係る経年分析!G$49,"▲","-")),2),NA())</f>
        <v>2.4300000000000002</v>
      </c>
      <c r="D21" s="136">
        <f>IF(ISNUMBER(VALUE(SUBSTITUTE(実質収支比率等に係る経年分析!H$49,"▲","-"))),ROUND(VALUE(SUBSTITUTE(実質収支比率等に係る経年分析!H$49,"▲","-")),2),NA())</f>
        <v>-5.71</v>
      </c>
      <c r="E21" s="136">
        <f>IF(ISNUMBER(VALUE(SUBSTITUTE(実質収支比率等に係る経年分析!I$49,"▲","-"))),ROUND(VALUE(SUBSTITUTE(実質収支比率等に係る経年分析!I$49,"▲","-")),2),NA())</f>
        <v>1.77</v>
      </c>
      <c r="F21" s="136">
        <f>IF(ISNUMBER(VALUE(SUBSTITUTE(実質収支比率等に係る経年分析!J$49,"▲","-"))),ROUND(VALUE(SUBSTITUTE(実質収支比率等に係る経年分析!J$49,"▲","-")),2),NA())</f>
        <v>2.38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智頭町後期高齢者医療特別会計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智頭町農業集落排水事業特別会計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x14ac:dyDescent="0.15">
      <c r="A31" s="137" t="str">
        <f>IF(連結実質赤字比率に係る赤字・黒字の構成分析!C$39="",NA(),連結実質赤字比率に係る赤字・黒字の構成分析!C$39)</f>
        <v>智頭町公共下水道事業特別会計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智頭町国民健康保険事業特別会計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0.47</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1.97</v>
      </c>
    </row>
    <row r="33" spans="1:16" x14ac:dyDescent="0.15">
      <c r="A33" s="137" t="str">
        <f>IF(連結実質赤字比率に係る赤字・黒字の構成分析!C$37="",NA(),連結実質赤字比率に係る赤字・黒字の構成分析!C$37)</f>
        <v>智頭町介護保険事業特別会計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3.86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2.15</v>
      </c>
    </row>
    <row r="34" spans="1:16" x14ac:dyDescent="0.15">
      <c r="A34" s="137" t="str">
        <f>IF(連結実質赤字比率に係る赤字・黒字の構成分析!C$36="",NA(),連結実質赤字比率に係る赤字・黒字の構成分析!C$36)</f>
        <v>智頭町水道事業会計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6.35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6.39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5.93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8.1300000000000008</v>
      </c>
    </row>
    <row r="36" spans="1:16" x14ac:dyDescent="0.15">
      <c r="A36" s="137" t="str">
        <f>IF(連結実質赤字比率に係る赤字・黒字の構成分析!C$34="",NA(),連結実質赤字比率に係る赤字・黒字の構成分析!C$34)</f>
        <v>智頭町病院事業会計</v>
      </c>
      <c r="B36" s="137">
        <f>IF(ROUND(VALUE(SUBSTITUTE(連結実質赤字比率に係る赤字・黒字の構成分析!F$34,"▲", "-")), 2) &lt; 0, ABS(ROUND(VALUE(SUBSTITUTE(連結実質赤字比率に係る赤字・黒字の構成分析!F$34,"▲", "-")), 2)), NA())</f>
        <v>0.63</v>
      </c>
      <c r="C36" s="137" t="e">
        <f>IF(ROUND(VALUE(SUBSTITUTE(連結実質赤字比率に係る赤字・黒字の構成分析!F$34,"▲", "-")), 2) &gt;= 0, ABS(ROUND(VALUE(SUBSTITUTE(連結実質赤字比率に係る赤字・黒字の構成分析!F$34,"▲", "-")), 2)), NA())</f>
        <v>#N/A</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11.29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829</v>
      </c>
      <c r="E42" s="138"/>
      <c r="F42" s="138"/>
      <c r="G42" s="138">
        <f>'実質公債費比率（分子）の構造'!L$52</f>
        <v>833</v>
      </c>
      <c r="H42" s="138"/>
      <c r="I42" s="138"/>
      <c r="J42" s="138">
        <f>'実質公債費比率（分子）の構造'!M$52</f>
        <v>840</v>
      </c>
      <c r="K42" s="138"/>
      <c r="L42" s="138"/>
      <c r="M42" s="138">
        <f>'実質公債費比率（分子）の構造'!N$52</f>
        <v>803</v>
      </c>
      <c r="N42" s="138"/>
      <c r="O42" s="138"/>
      <c r="P42" s="138">
        <f>'実質公債費比率（分子）の構造'!O$52</f>
        <v>722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15</v>
      </c>
      <c r="C45" s="138"/>
      <c r="D45" s="138"/>
      <c r="E45" s="138">
        <f>'実質公債費比率（分子）の構造'!L$49</f>
        <v>12</v>
      </c>
      <c r="F45" s="138"/>
      <c r="G45" s="138"/>
      <c r="H45" s="138">
        <f>'実質公債費比率（分子）の構造'!M$49</f>
        <v>1</v>
      </c>
      <c r="I45" s="138"/>
      <c r="J45" s="138"/>
      <c r="K45" s="138">
        <f>'実質公債費比率（分子）の構造'!N$49</f>
        <v>7</v>
      </c>
      <c r="L45" s="138"/>
      <c r="M45" s="138"/>
      <c r="N45" s="138">
        <f>'実質公債費比率（分子）の構造'!O$49</f>
        <v>10</v>
      </c>
      <c r="O45" s="138"/>
      <c r="P45" s="138"/>
    </row>
    <row r="46" spans="1:16" x14ac:dyDescent="0.15">
      <c r="A46" s="138" t="s">
        <v>55</v>
      </c>
      <c r="B46" s="138">
        <f>'実質公債費比率（分子）の構造'!K$48</f>
        <v>539</v>
      </c>
      <c r="C46" s="138"/>
      <c r="D46" s="138"/>
      <c r="E46" s="138">
        <f>'実質公債費比率（分子）の構造'!L$48</f>
        <v>557</v>
      </c>
      <c r="F46" s="138"/>
      <c r="G46" s="138"/>
      <c r="H46" s="138">
        <f>'実質公債費比率（分子）の構造'!M$48</f>
        <v>585</v>
      </c>
      <c r="I46" s="138"/>
      <c r="J46" s="138"/>
      <c r="K46" s="138">
        <f>'実質公債費比率（分子）の構造'!N$48</f>
        <v>554</v>
      </c>
      <c r="L46" s="138"/>
      <c r="M46" s="138"/>
      <c r="N46" s="138">
        <f>'実質公債費比率（分子）の構造'!O$48</f>
        <v>515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594</v>
      </c>
      <c r="C49" s="138"/>
      <c r="D49" s="138"/>
      <c r="E49" s="138">
        <f>'実質公債費比率（分子）の構造'!L$45</f>
        <v>582</v>
      </c>
      <c r="F49" s="138"/>
      <c r="G49" s="138"/>
      <c r="H49" s="138">
        <f>'実質公債費比率（分子）の構造'!M$45</f>
        <v>571</v>
      </c>
      <c r="I49" s="138"/>
      <c r="J49" s="138"/>
      <c r="K49" s="138">
        <f>'実質公債費比率（分子）の構造'!N$45</f>
        <v>557</v>
      </c>
      <c r="L49" s="138"/>
      <c r="M49" s="138"/>
      <c r="N49" s="138">
        <f>'実質公債費比率（分子）の構造'!O$45</f>
        <v>487</v>
      </c>
      <c r="O49" s="138"/>
      <c r="P49" s="138"/>
    </row>
    <row r="50" spans="1:16" x14ac:dyDescent="0.15">
      <c r="A50" s="138" t="s">
        <v>59</v>
      </c>
      <c r="B50" s="138" t="e">
        <f>NA()</f>
        <v>#N/A</v>
      </c>
      <c r="C50" s="138">
        <f>IF(ISNUMBER('実質公債費比率（分子）の構造'!K$53),'実質公債費比率（分子）の構造'!K$53,NA())</f>
        <v>319</v>
      </c>
      <c r="D50" s="138" t="e">
        <f>NA()</f>
        <v>#N/A</v>
      </c>
      <c r="E50" s="138" t="e">
        <f>NA()</f>
        <v>#N/A</v>
      </c>
      <c r="F50" s="138">
        <f>IF(ISNUMBER('実質公債費比率（分子）の構造'!L$53),'実質公債費比率（分子）の構造'!L$53,NA())</f>
        <v>318</v>
      </c>
      <c r="G50" s="138" t="e">
        <f>NA()</f>
        <v>#N/A</v>
      </c>
      <c r="H50" s="138" t="e">
        <f>NA()</f>
        <v>#N/A</v>
      </c>
      <c r="I50" s="138">
        <f>IF(ISNUMBER('実質公債費比率（分子）の構造'!M$53),'実質公債費比率（分子）の構造'!M$53,NA())</f>
        <v>317</v>
      </c>
      <c r="J50" s="138" t="e">
        <f>NA()</f>
        <v>#N/A</v>
      </c>
      <c r="K50" s="138" t="e">
        <f>NA()</f>
        <v>#N/A</v>
      </c>
      <c r="L50" s="138">
        <f>IF(ISNUMBER('実質公債費比率（分子）の構造'!N$53),'実質公債費比率（分子）の構造'!N$53,NA())</f>
        <v>315</v>
      </c>
      <c r="M50" s="138" t="e">
        <f>NA()</f>
        <v>#N/A</v>
      </c>
      <c r="N50" s="138" t="e">
        <f>NA()</f>
        <v>#N/A</v>
      </c>
      <c r="O50" s="138">
        <f>IF(ISNUMBER('実質公債費比率（分子）の構造'!O$53),'実質公債費比率（分子）の構造'!O$53,NA())</f>
        <v>290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8850</v>
      </c>
      <c r="E56" s="137"/>
      <c r="F56" s="137"/>
      <c r="G56" s="137">
        <f>'将来負担比率（分子）の構造'!J$52</f>
        <v>8615</v>
      </c>
      <c r="H56" s="137"/>
      <c r="I56" s="137"/>
      <c r="J56" s="137">
        <f>'将来負担比率（分子）の構造'!K$52</f>
        <v>8613</v>
      </c>
      <c r="K56" s="137"/>
      <c r="L56" s="137"/>
      <c r="M56" s="137">
        <f>'将来負担比率（分子）の構造'!L$52</f>
        <v>9114</v>
      </c>
      <c r="N56" s="137"/>
      <c r="O56" s="137"/>
      <c r="P56" s="137">
        <f>'将来負担比率（分子）の構造'!M$52</f>
        <v>9111</v>
      </c>
    </row>
    <row r="57" spans="1:16" x14ac:dyDescent="0.15">
      <c r="A57" s="137" t="s">
        <v>36</v>
      </c>
      <c r="B57" s="137"/>
      <c r="C57" s="137"/>
      <c r="D57" s="137">
        <f>'将来負担比率（分子）の構造'!I$51</f>
        <v>42</v>
      </c>
      <c r="E57" s="137"/>
      <c r="F57" s="137"/>
      <c r="G57" s="137">
        <f>'将来負担比率（分子）の構造'!J$51</f>
        <v>38</v>
      </c>
      <c r="H57" s="137"/>
      <c r="I57" s="137"/>
      <c r="J57" s="137">
        <f>'将来負担比率（分子）の構造'!K$51</f>
        <v>34</v>
      </c>
      <c r="K57" s="137"/>
      <c r="L57" s="137"/>
      <c r="M57" s="137">
        <f>'将来負担比率（分子）の構造'!L$51</f>
        <v>32</v>
      </c>
      <c r="N57" s="137"/>
      <c r="O57" s="137"/>
      <c r="P57" s="137">
        <f>'将来負担比率（分子）の構造'!M$51</f>
        <v>31</v>
      </c>
    </row>
    <row r="58" spans="1:16" x14ac:dyDescent="0.15">
      <c r="A58" s="137" t="s">
        <v>35</v>
      </c>
      <c r="B58" s="137"/>
      <c r="C58" s="137"/>
      <c r="D58" s="137">
        <f>'将来負担比率（分子）の構造'!I$50</f>
        <v>2711</v>
      </c>
      <c r="E58" s="137"/>
      <c r="F58" s="137"/>
      <c r="G58" s="137">
        <f>'将来負担比率（分子）の構造'!J$50</f>
        <v>2699</v>
      </c>
      <c r="H58" s="137"/>
      <c r="I58" s="137"/>
      <c r="J58" s="137">
        <f>'将来負担比率（分子）の構造'!K$50</f>
        <v>2560</v>
      </c>
      <c r="K58" s="137"/>
      <c r="L58" s="137"/>
      <c r="M58" s="137">
        <f>'将来負担比率（分子）の構造'!L$50</f>
        <v>2704</v>
      </c>
      <c r="N58" s="137"/>
      <c r="O58" s="137"/>
      <c r="P58" s="137">
        <f>'将来負担比率（分子）の構造'!M$50</f>
        <v>2737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833</v>
      </c>
      <c r="C62" s="137"/>
      <c r="D62" s="137"/>
      <c r="E62" s="137">
        <f>'将来負担比率（分子）の構造'!J$45</f>
        <v>697</v>
      </c>
      <c r="F62" s="137"/>
      <c r="G62" s="137"/>
      <c r="H62" s="137">
        <f>'将来負担比率（分子）の構造'!K$45</f>
        <v>516</v>
      </c>
      <c r="I62" s="137"/>
      <c r="J62" s="137"/>
      <c r="K62" s="137">
        <f>'将来負担比率（分子）の構造'!L$45</f>
        <v>432</v>
      </c>
      <c r="L62" s="137"/>
      <c r="M62" s="137"/>
      <c r="N62" s="137">
        <f>'将来負担比率（分子）の構造'!M$45</f>
        <v>402</v>
      </c>
      <c r="O62" s="137"/>
      <c r="P62" s="137"/>
    </row>
    <row r="63" spans="1:16" x14ac:dyDescent="0.15">
      <c r="A63" s="137" t="s">
        <v>28</v>
      </c>
      <c r="B63" s="137">
        <f>'将来負担比率（分子）の構造'!I$44</f>
        <v>92</v>
      </c>
      <c r="C63" s="137"/>
      <c r="D63" s="137"/>
      <c r="E63" s="137">
        <f>'将来負担比率（分子）の構造'!J$44</f>
        <v>80</v>
      </c>
      <c r="F63" s="137"/>
      <c r="G63" s="137"/>
      <c r="H63" s="137">
        <f>'将来負担比率（分子）の構造'!K$44</f>
        <v>79</v>
      </c>
      <c r="I63" s="137"/>
      <c r="J63" s="137"/>
      <c r="K63" s="137">
        <f>'将来負担比率（分子）の構造'!L$44</f>
        <v>83</v>
      </c>
      <c r="L63" s="137"/>
      <c r="M63" s="137"/>
      <c r="N63" s="137">
        <f>'将来負担比率（分子）の構造'!M$44</f>
        <v>76</v>
      </c>
      <c r="O63" s="137"/>
      <c r="P63" s="137"/>
    </row>
    <row r="64" spans="1:16" x14ac:dyDescent="0.15">
      <c r="A64" s="137" t="s">
        <v>27</v>
      </c>
      <c r="B64" s="137">
        <f>'将来負担比率（分子）の構造'!I$43</f>
        <v>7761</v>
      </c>
      <c r="C64" s="137"/>
      <c r="D64" s="137"/>
      <c r="E64" s="137">
        <f>'将来負担比率（分子）の構造'!J$43</f>
        <v>7394</v>
      </c>
      <c r="F64" s="137"/>
      <c r="G64" s="137"/>
      <c r="H64" s="137">
        <f>'将来負担比率（分子）の構造'!K$43</f>
        <v>7331</v>
      </c>
      <c r="I64" s="137"/>
      <c r="J64" s="137"/>
      <c r="K64" s="137">
        <f>'将来負担比率（分子）の構造'!L$43</f>
        <v>7056</v>
      </c>
      <c r="L64" s="137"/>
      <c r="M64" s="137"/>
      <c r="N64" s="137">
        <f>'将来負担比率（分子）の構造'!M$43</f>
        <v>7048</v>
      </c>
      <c r="O64" s="137"/>
      <c r="P64" s="137"/>
    </row>
    <row r="65" spans="1:16" x14ac:dyDescent="0.15">
      <c r="A65" s="137" t="s">
        <v>26</v>
      </c>
      <c r="B65" s="137">
        <f>'将来負担比率（分子）の構造'!I$42</f>
        <v>362</v>
      </c>
      <c r="C65" s="137"/>
      <c r="D65" s="137"/>
      <c r="E65" s="137">
        <f>'将来負担比率（分子）の構造'!J$42</f>
        <v>250</v>
      </c>
      <c r="F65" s="137"/>
      <c r="G65" s="137"/>
      <c r="H65" s="137">
        <f>'将来負担比率（分子）の構造'!K$42</f>
        <v>110</v>
      </c>
      <c r="I65" s="137"/>
      <c r="J65" s="137"/>
      <c r="K65" s="137">
        <f>'将来負担比率（分子）の構造'!L$42</f>
        <v>110</v>
      </c>
      <c r="L65" s="137"/>
      <c r="M65" s="137"/>
      <c r="N65" s="137">
        <f>'将来負担比率（分子）の構造'!M$42</f>
        <v>110</v>
      </c>
      <c r="O65" s="137"/>
      <c r="P65" s="137"/>
    </row>
    <row r="66" spans="1:16" x14ac:dyDescent="0.15">
      <c r="A66" s="137" t="s">
        <v>25</v>
      </c>
      <c r="B66" s="137">
        <f>'将来負担比率（分子）の構造'!I$41</f>
        <v>4829</v>
      </c>
      <c r="C66" s="137"/>
      <c r="D66" s="137"/>
      <c r="E66" s="137">
        <f>'将来負担比率（分子）の構造'!J$41</f>
        <v>5118</v>
      </c>
      <c r="F66" s="137"/>
      <c r="G66" s="137"/>
      <c r="H66" s="137">
        <f>'将来負担比率（分子）の構造'!K$41</f>
        <v>6360</v>
      </c>
      <c r="I66" s="137"/>
      <c r="J66" s="137"/>
      <c r="K66" s="137">
        <f>'将来負担比率（分子）の構造'!L$41</f>
        <v>6653</v>
      </c>
      <c r="L66" s="137"/>
      <c r="M66" s="137"/>
      <c r="N66" s="137">
        <f>'将来負担比率（分子）の構造'!M$41</f>
        <v>7381</v>
      </c>
      <c r="O66" s="137"/>
      <c r="P66" s="137"/>
    </row>
    <row r="67" spans="1:16" x14ac:dyDescent="0.15">
      <c r="A67" s="137" t="s">
        <v>63</v>
      </c>
      <c r="B67" s="137" t="e">
        <f>NA()</f>
        <v>#N/A</v>
      </c>
      <c r="C67" s="137">
        <f>IF(ISNUMBER('将来負担比率（分子）の構造'!I$53), IF('将来負担比率（分子）の構造'!I$53 &lt; 0, 0, '将来負担比率（分子）の構造'!I$53), NA())</f>
        <v>2274</v>
      </c>
      <c r="D67" s="137" t="e">
        <f>NA()</f>
        <v>#N/A</v>
      </c>
      <c r="E67" s="137" t="e">
        <f>NA()</f>
        <v>#N/A</v>
      </c>
      <c r="F67" s="137">
        <f>IF(ISNUMBER('将来負担比率（分子）の構造'!J$53), IF('将来負担比率（分子）の構造'!J$53 &lt; 0, 0, '将来負担比率（分子）の構造'!J$53), NA())</f>
        <v>2187</v>
      </c>
      <c r="G67" s="137" t="e">
        <f>NA()</f>
        <v>#N/A</v>
      </c>
      <c r="H67" s="137" t="e">
        <f>NA()</f>
        <v>#N/A</v>
      </c>
      <c r="I67" s="137">
        <f>IF(ISNUMBER('将来負担比率（分子）の構造'!K$53), IF('将来負担比率（分子）の構造'!K$53 &lt; 0, 0, '将来負担比率（分子）の構造'!K$53), NA())</f>
        <v>3190</v>
      </c>
      <c r="J67" s="137" t="e">
        <f>NA()</f>
        <v>#N/A</v>
      </c>
      <c r="K67" s="137" t="e">
        <f>NA()</f>
        <v>#N/A</v>
      </c>
      <c r="L67" s="137">
        <f>IF(ISNUMBER('将来負担比率（分子）の構造'!L$53), IF('将来負担比率（分子）の構造'!L$53 &lt; 0, 0, '将来負担比率（分子）の構造'!L$53), NA())</f>
        <v>2485</v>
      </c>
      <c r="M67" s="137" t="e">
        <f>NA()</f>
        <v>#N/A</v>
      </c>
      <c r="N67" s="137" t="e">
        <f>NA()</f>
        <v>#N/A</v>
      </c>
      <c r="O67" s="137">
        <f>IF(ISNUMBER('将来負担比率（分子）の構造'!M$53), IF('将来負担比率（分子）の構造'!M$53 &lt; 0, 0, '将来負担比率（分子）の構造'!M$53), NA())</f>
        <v>3138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726917</v>
      </c>
      <c r="S5" s="671"/>
      <c r="T5" s="671"/>
      <c r="U5" s="671"/>
      <c r="V5" s="671"/>
      <c r="W5" s="671"/>
      <c r="X5" s="671"/>
      <c r="Y5" s="718"/>
      <c r="Z5" s="731">
        <v>10.5</v>
      </c>
      <c r="AA5" s="731"/>
      <c r="AB5" s="731"/>
      <c r="AC5" s="731"/>
      <c r="AD5" s="732">
        <v>726917</v>
      </c>
      <c r="AE5" s="732"/>
      <c r="AF5" s="732"/>
      <c r="AG5" s="732"/>
      <c r="AH5" s="732"/>
      <c r="AI5" s="732"/>
      <c r="AJ5" s="732"/>
      <c r="AK5" s="732"/>
      <c r="AL5" s="719">
        <v>21.6</v>
      </c>
      <c r="AM5" s="688"/>
      <c r="AN5" s="688"/>
      <c r="AO5" s="720"/>
      <c r="AP5" s="707" t="s">
        <v>210</v>
      </c>
      <c r="AQ5" s="708"/>
      <c r="AR5" s="708"/>
      <c r="AS5" s="708"/>
      <c r="AT5" s="708"/>
      <c r="AU5" s="708"/>
      <c r="AV5" s="708"/>
      <c r="AW5" s="708"/>
      <c r="AX5" s="708"/>
      <c r="AY5" s="708"/>
      <c r="AZ5" s="708"/>
      <c r="BA5" s="708"/>
      <c r="BB5" s="708"/>
      <c r="BC5" s="708"/>
      <c r="BD5" s="708"/>
      <c r="BE5" s="708"/>
      <c r="BF5" s="709"/>
      <c r="BG5" s="620">
        <v>726917</v>
      </c>
      <c r="BH5" s="621"/>
      <c r="BI5" s="621"/>
      <c r="BJ5" s="621"/>
      <c r="BK5" s="621"/>
      <c r="BL5" s="621"/>
      <c r="BM5" s="621"/>
      <c r="BN5" s="622"/>
      <c r="BO5" s="673">
        <v>100</v>
      </c>
      <c r="BP5" s="673"/>
      <c r="BQ5" s="673"/>
      <c r="BR5" s="673"/>
      <c r="BS5" s="674">
        <v>28525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26605</v>
      </c>
      <c r="S6" s="621"/>
      <c r="T6" s="621"/>
      <c r="U6" s="621"/>
      <c r="V6" s="621"/>
      <c r="W6" s="621"/>
      <c r="X6" s="621"/>
      <c r="Y6" s="622"/>
      <c r="Z6" s="673">
        <v>0.4</v>
      </c>
      <c r="AA6" s="673"/>
      <c r="AB6" s="673"/>
      <c r="AC6" s="673"/>
      <c r="AD6" s="674">
        <v>26605</v>
      </c>
      <c r="AE6" s="674"/>
      <c r="AF6" s="674"/>
      <c r="AG6" s="674"/>
      <c r="AH6" s="674"/>
      <c r="AI6" s="674"/>
      <c r="AJ6" s="674"/>
      <c r="AK6" s="674"/>
      <c r="AL6" s="643">
        <v>0.8</v>
      </c>
      <c r="AM6" s="675"/>
      <c r="AN6" s="675"/>
      <c r="AO6" s="676"/>
      <c r="AP6" s="617" t="s">
        <v>215</v>
      </c>
      <c r="AQ6" s="618"/>
      <c r="AR6" s="618"/>
      <c r="AS6" s="618"/>
      <c r="AT6" s="618"/>
      <c r="AU6" s="618"/>
      <c r="AV6" s="618"/>
      <c r="AW6" s="618"/>
      <c r="AX6" s="618"/>
      <c r="AY6" s="618"/>
      <c r="AZ6" s="618"/>
      <c r="BA6" s="618"/>
      <c r="BB6" s="618"/>
      <c r="BC6" s="618"/>
      <c r="BD6" s="618"/>
      <c r="BE6" s="618"/>
      <c r="BF6" s="619"/>
      <c r="BG6" s="620">
        <v>726917</v>
      </c>
      <c r="BH6" s="621"/>
      <c r="BI6" s="621"/>
      <c r="BJ6" s="621"/>
      <c r="BK6" s="621"/>
      <c r="BL6" s="621"/>
      <c r="BM6" s="621"/>
      <c r="BN6" s="622"/>
      <c r="BO6" s="673">
        <v>100</v>
      </c>
      <c r="BP6" s="673"/>
      <c r="BQ6" s="673"/>
      <c r="BR6" s="673"/>
      <c r="BS6" s="674">
        <v>28525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76862</v>
      </c>
      <c r="CS6" s="621"/>
      <c r="CT6" s="621"/>
      <c r="CU6" s="621"/>
      <c r="CV6" s="621"/>
      <c r="CW6" s="621"/>
      <c r="CX6" s="621"/>
      <c r="CY6" s="622"/>
      <c r="CZ6" s="673">
        <v>1.2</v>
      </c>
      <c r="DA6" s="673"/>
      <c r="DB6" s="673"/>
      <c r="DC6" s="673"/>
      <c r="DD6" s="626" t="s">
        <v>217</v>
      </c>
      <c r="DE6" s="621"/>
      <c r="DF6" s="621"/>
      <c r="DG6" s="621"/>
      <c r="DH6" s="621"/>
      <c r="DI6" s="621"/>
      <c r="DJ6" s="621"/>
      <c r="DK6" s="621"/>
      <c r="DL6" s="621"/>
      <c r="DM6" s="621"/>
      <c r="DN6" s="621"/>
      <c r="DO6" s="621"/>
      <c r="DP6" s="622"/>
      <c r="DQ6" s="626">
        <v>76862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870</v>
      </c>
      <c r="S7" s="621"/>
      <c r="T7" s="621"/>
      <c r="U7" s="621"/>
      <c r="V7" s="621"/>
      <c r="W7" s="621"/>
      <c r="X7" s="621"/>
      <c r="Y7" s="622"/>
      <c r="Z7" s="673">
        <v>0</v>
      </c>
      <c r="AA7" s="673"/>
      <c r="AB7" s="673"/>
      <c r="AC7" s="673"/>
      <c r="AD7" s="674">
        <v>870</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234751</v>
      </c>
      <c r="BH7" s="621"/>
      <c r="BI7" s="621"/>
      <c r="BJ7" s="621"/>
      <c r="BK7" s="621"/>
      <c r="BL7" s="621"/>
      <c r="BM7" s="621"/>
      <c r="BN7" s="622"/>
      <c r="BO7" s="673">
        <v>32.299999999999997</v>
      </c>
      <c r="BP7" s="673"/>
      <c r="BQ7" s="673"/>
      <c r="BR7" s="673"/>
      <c r="BS7" s="674" t="s">
        <v>217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982920</v>
      </c>
      <c r="CS7" s="621"/>
      <c r="CT7" s="621"/>
      <c r="CU7" s="621"/>
      <c r="CV7" s="621"/>
      <c r="CW7" s="621"/>
      <c r="CX7" s="621"/>
      <c r="CY7" s="622"/>
      <c r="CZ7" s="673">
        <v>14.9</v>
      </c>
      <c r="DA7" s="673"/>
      <c r="DB7" s="673"/>
      <c r="DC7" s="673"/>
      <c r="DD7" s="626">
        <v>75022</v>
      </c>
      <c r="DE7" s="621"/>
      <c r="DF7" s="621"/>
      <c r="DG7" s="621"/>
      <c r="DH7" s="621"/>
      <c r="DI7" s="621"/>
      <c r="DJ7" s="621"/>
      <c r="DK7" s="621"/>
      <c r="DL7" s="621"/>
      <c r="DM7" s="621"/>
      <c r="DN7" s="621"/>
      <c r="DO7" s="621"/>
      <c r="DP7" s="622"/>
      <c r="DQ7" s="626">
        <v>675242</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1727</v>
      </c>
      <c r="S8" s="621"/>
      <c r="T8" s="621"/>
      <c r="U8" s="621"/>
      <c r="V8" s="621"/>
      <c r="W8" s="621"/>
      <c r="X8" s="621"/>
      <c r="Y8" s="622"/>
      <c r="Z8" s="673">
        <v>0</v>
      </c>
      <c r="AA8" s="673"/>
      <c r="AB8" s="673"/>
      <c r="AC8" s="673"/>
      <c r="AD8" s="674">
        <v>1727</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11603</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2226631</v>
      </c>
      <c r="CS8" s="621"/>
      <c r="CT8" s="621"/>
      <c r="CU8" s="621"/>
      <c r="CV8" s="621"/>
      <c r="CW8" s="621"/>
      <c r="CX8" s="621"/>
      <c r="CY8" s="622"/>
      <c r="CZ8" s="673">
        <v>33.700000000000003</v>
      </c>
      <c r="DA8" s="673"/>
      <c r="DB8" s="673"/>
      <c r="DC8" s="673"/>
      <c r="DD8" s="626">
        <v>825499</v>
      </c>
      <c r="DE8" s="621"/>
      <c r="DF8" s="621"/>
      <c r="DG8" s="621"/>
      <c r="DH8" s="621"/>
      <c r="DI8" s="621"/>
      <c r="DJ8" s="621"/>
      <c r="DK8" s="621"/>
      <c r="DL8" s="621"/>
      <c r="DM8" s="621"/>
      <c r="DN8" s="621"/>
      <c r="DO8" s="621"/>
      <c r="DP8" s="622"/>
      <c r="DQ8" s="626">
        <v>823626</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1014</v>
      </c>
      <c r="S9" s="621"/>
      <c r="T9" s="621"/>
      <c r="U9" s="621"/>
      <c r="V9" s="621"/>
      <c r="W9" s="621"/>
      <c r="X9" s="621"/>
      <c r="Y9" s="622"/>
      <c r="Z9" s="673">
        <v>0</v>
      </c>
      <c r="AA9" s="673"/>
      <c r="AB9" s="673"/>
      <c r="AC9" s="673"/>
      <c r="AD9" s="674">
        <v>1014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182423</v>
      </c>
      <c r="BH9" s="621"/>
      <c r="BI9" s="621"/>
      <c r="BJ9" s="621"/>
      <c r="BK9" s="621"/>
      <c r="BL9" s="621"/>
      <c r="BM9" s="621"/>
      <c r="BN9" s="622"/>
      <c r="BO9" s="673">
        <v>25.1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665321</v>
      </c>
      <c r="CS9" s="621"/>
      <c r="CT9" s="621"/>
      <c r="CU9" s="621"/>
      <c r="CV9" s="621"/>
      <c r="CW9" s="621"/>
      <c r="CX9" s="621"/>
      <c r="CY9" s="622"/>
      <c r="CZ9" s="673">
        <v>10.1</v>
      </c>
      <c r="DA9" s="673"/>
      <c r="DB9" s="673"/>
      <c r="DC9" s="673"/>
      <c r="DD9" s="626">
        <v>5411</v>
      </c>
      <c r="DE9" s="621"/>
      <c r="DF9" s="621"/>
      <c r="DG9" s="621"/>
      <c r="DH9" s="621"/>
      <c r="DI9" s="621"/>
      <c r="DJ9" s="621"/>
      <c r="DK9" s="621"/>
      <c r="DL9" s="621"/>
      <c r="DM9" s="621"/>
      <c r="DN9" s="621"/>
      <c r="DO9" s="621"/>
      <c r="DP9" s="622"/>
      <c r="DQ9" s="626">
        <v>642502</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123014</v>
      </c>
      <c r="S10" s="621"/>
      <c r="T10" s="621"/>
      <c r="U10" s="621"/>
      <c r="V10" s="621"/>
      <c r="W10" s="621"/>
      <c r="X10" s="621"/>
      <c r="Y10" s="622"/>
      <c r="Z10" s="673">
        <v>1.8</v>
      </c>
      <c r="AA10" s="673"/>
      <c r="AB10" s="673"/>
      <c r="AC10" s="673"/>
      <c r="AD10" s="674">
        <v>123014</v>
      </c>
      <c r="AE10" s="674"/>
      <c r="AF10" s="674"/>
      <c r="AG10" s="674"/>
      <c r="AH10" s="674"/>
      <c r="AI10" s="674"/>
      <c r="AJ10" s="674"/>
      <c r="AK10" s="674"/>
      <c r="AL10" s="643">
        <v>3.7</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14236</v>
      </c>
      <c r="BH10" s="621"/>
      <c r="BI10" s="621"/>
      <c r="BJ10" s="621"/>
      <c r="BK10" s="621"/>
      <c r="BL10" s="621"/>
      <c r="BM10" s="621"/>
      <c r="BN10" s="622"/>
      <c r="BO10" s="673">
        <v>2</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10</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26489</v>
      </c>
      <c r="BH11" s="621"/>
      <c r="BI11" s="621"/>
      <c r="BJ11" s="621"/>
      <c r="BK11" s="621"/>
      <c r="BL11" s="621"/>
      <c r="BM11" s="621"/>
      <c r="BN11" s="622"/>
      <c r="BO11" s="673">
        <v>3.6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897823</v>
      </c>
      <c r="CS11" s="621"/>
      <c r="CT11" s="621"/>
      <c r="CU11" s="621"/>
      <c r="CV11" s="621"/>
      <c r="CW11" s="621"/>
      <c r="CX11" s="621"/>
      <c r="CY11" s="622"/>
      <c r="CZ11" s="673">
        <v>13.6</v>
      </c>
      <c r="DA11" s="673"/>
      <c r="DB11" s="673"/>
      <c r="DC11" s="673"/>
      <c r="DD11" s="626">
        <v>363419</v>
      </c>
      <c r="DE11" s="621"/>
      <c r="DF11" s="621"/>
      <c r="DG11" s="621"/>
      <c r="DH11" s="621"/>
      <c r="DI11" s="621"/>
      <c r="DJ11" s="621"/>
      <c r="DK11" s="621"/>
      <c r="DL11" s="621"/>
      <c r="DM11" s="621"/>
      <c r="DN11" s="621"/>
      <c r="DO11" s="621"/>
      <c r="DP11" s="622"/>
      <c r="DQ11" s="626">
        <v>471992</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426736</v>
      </c>
      <c r="BH12" s="621"/>
      <c r="BI12" s="621"/>
      <c r="BJ12" s="621"/>
      <c r="BK12" s="621"/>
      <c r="BL12" s="621"/>
      <c r="BM12" s="621"/>
      <c r="BN12" s="622"/>
      <c r="BO12" s="673">
        <v>58.7</v>
      </c>
      <c r="BP12" s="673"/>
      <c r="BQ12" s="673"/>
      <c r="BR12" s="673"/>
      <c r="BS12" s="626">
        <v>28525</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110443</v>
      </c>
      <c r="CS12" s="621"/>
      <c r="CT12" s="621"/>
      <c r="CU12" s="621"/>
      <c r="CV12" s="621"/>
      <c r="CW12" s="621"/>
      <c r="CX12" s="621"/>
      <c r="CY12" s="622"/>
      <c r="CZ12" s="673">
        <v>1.7</v>
      </c>
      <c r="DA12" s="673"/>
      <c r="DB12" s="673"/>
      <c r="DC12" s="673"/>
      <c r="DD12" s="626">
        <v>45686</v>
      </c>
      <c r="DE12" s="621"/>
      <c r="DF12" s="621"/>
      <c r="DG12" s="621"/>
      <c r="DH12" s="621"/>
      <c r="DI12" s="621"/>
      <c r="DJ12" s="621"/>
      <c r="DK12" s="621"/>
      <c r="DL12" s="621"/>
      <c r="DM12" s="621"/>
      <c r="DN12" s="621"/>
      <c r="DO12" s="621"/>
      <c r="DP12" s="622"/>
      <c r="DQ12" s="626">
        <v>37296</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5206</v>
      </c>
      <c r="S13" s="621"/>
      <c r="T13" s="621"/>
      <c r="U13" s="621"/>
      <c r="V13" s="621"/>
      <c r="W13" s="621"/>
      <c r="X13" s="621"/>
      <c r="Y13" s="622"/>
      <c r="Z13" s="673">
        <v>0.1</v>
      </c>
      <c r="AA13" s="673"/>
      <c r="AB13" s="673"/>
      <c r="AC13" s="673"/>
      <c r="AD13" s="674">
        <v>5206</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416616</v>
      </c>
      <c r="BH13" s="621"/>
      <c r="BI13" s="621"/>
      <c r="BJ13" s="621"/>
      <c r="BK13" s="621"/>
      <c r="BL13" s="621"/>
      <c r="BM13" s="621"/>
      <c r="BN13" s="622"/>
      <c r="BO13" s="673">
        <v>57.3</v>
      </c>
      <c r="BP13" s="673"/>
      <c r="BQ13" s="673"/>
      <c r="BR13" s="673"/>
      <c r="BS13" s="626">
        <v>28525</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547519</v>
      </c>
      <c r="CS13" s="621"/>
      <c r="CT13" s="621"/>
      <c r="CU13" s="621"/>
      <c r="CV13" s="621"/>
      <c r="CW13" s="621"/>
      <c r="CX13" s="621"/>
      <c r="CY13" s="622"/>
      <c r="CZ13" s="673">
        <v>8.3000000000000007</v>
      </c>
      <c r="DA13" s="673"/>
      <c r="DB13" s="673"/>
      <c r="DC13" s="673"/>
      <c r="DD13" s="626">
        <v>265355</v>
      </c>
      <c r="DE13" s="621"/>
      <c r="DF13" s="621"/>
      <c r="DG13" s="621"/>
      <c r="DH13" s="621"/>
      <c r="DI13" s="621"/>
      <c r="DJ13" s="621"/>
      <c r="DK13" s="621"/>
      <c r="DL13" s="621"/>
      <c r="DM13" s="621"/>
      <c r="DN13" s="621"/>
      <c r="DO13" s="621"/>
      <c r="DP13" s="622"/>
      <c r="DQ13" s="626">
        <v>273013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24977</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210079</v>
      </c>
      <c r="CS14" s="621"/>
      <c r="CT14" s="621"/>
      <c r="CU14" s="621"/>
      <c r="CV14" s="621"/>
      <c r="CW14" s="621"/>
      <c r="CX14" s="621"/>
      <c r="CY14" s="622"/>
      <c r="CZ14" s="673">
        <v>3.2</v>
      </c>
      <c r="DA14" s="673"/>
      <c r="DB14" s="673"/>
      <c r="DC14" s="673"/>
      <c r="DD14" s="626">
        <v>34743</v>
      </c>
      <c r="DE14" s="621"/>
      <c r="DF14" s="621"/>
      <c r="DG14" s="621"/>
      <c r="DH14" s="621"/>
      <c r="DI14" s="621"/>
      <c r="DJ14" s="621"/>
      <c r="DK14" s="621"/>
      <c r="DL14" s="621"/>
      <c r="DM14" s="621"/>
      <c r="DN14" s="621"/>
      <c r="DO14" s="621"/>
      <c r="DP14" s="622"/>
      <c r="DQ14" s="626">
        <v>152024</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515</v>
      </c>
      <c r="S15" s="621"/>
      <c r="T15" s="621"/>
      <c r="U15" s="621"/>
      <c r="V15" s="621"/>
      <c r="W15" s="621"/>
      <c r="X15" s="621"/>
      <c r="Y15" s="622"/>
      <c r="Z15" s="673">
        <v>0</v>
      </c>
      <c r="AA15" s="673"/>
      <c r="AB15" s="673"/>
      <c r="AC15" s="673"/>
      <c r="AD15" s="674">
        <v>515</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40453</v>
      </c>
      <c r="BH15" s="621"/>
      <c r="BI15" s="621"/>
      <c r="BJ15" s="621"/>
      <c r="BK15" s="621"/>
      <c r="BL15" s="621"/>
      <c r="BM15" s="621"/>
      <c r="BN15" s="622"/>
      <c r="BO15" s="673">
        <v>5.6</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396702</v>
      </c>
      <c r="CS15" s="621"/>
      <c r="CT15" s="621"/>
      <c r="CU15" s="621"/>
      <c r="CV15" s="621"/>
      <c r="CW15" s="621"/>
      <c r="CX15" s="621"/>
      <c r="CY15" s="622"/>
      <c r="CZ15" s="673">
        <v>6</v>
      </c>
      <c r="DA15" s="673"/>
      <c r="DB15" s="673"/>
      <c r="DC15" s="673"/>
      <c r="DD15" s="626">
        <v>21028</v>
      </c>
      <c r="DE15" s="621"/>
      <c r="DF15" s="621"/>
      <c r="DG15" s="621"/>
      <c r="DH15" s="621"/>
      <c r="DI15" s="621"/>
      <c r="DJ15" s="621"/>
      <c r="DK15" s="621"/>
      <c r="DL15" s="621"/>
      <c r="DM15" s="621"/>
      <c r="DN15" s="621"/>
      <c r="DO15" s="621"/>
      <c r="DP15" s="622"/>
      <c r="DQ15" s="626">
        <v>358990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2960818</v>
      </c>
      <c r="S16" s="621"/>
      <c r="T16" s="621"/>
      <c r="U16" s="621"/>
      <c r="V16" s="621"/>
      <c r="W16" s="621"/>
      <c r="X16" s="621"/>
      <c r="Y16" s="622"/>
      <c r="Z16" s="673">
        <v>42.9</v>
      </c>
      <c r="AA16" s="673"/>
      <c r="AB16" s="673"/>
      <c r="AC16" s="673"/>
      <c r="AD16" s="674">
        <v>2471189</v>
      </c>
      <c r="AE16" s="674"/>
      <c r="AF16" s="674"/>
      <c r="AG16" s="674"/>
      <c r="AH16" s="674"/>
      <c r="AI16" s="674"/>
      <c r="AJ16" s="674"/>
      <c r="AK16" s="674"/>
      <c r="AL16" s="643">
        <v>73.599999999999994</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2032</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38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2471189</v>
      </c>
      <c r="S17" s="621"/>
      <c r="T17" s="621"/>
      <c r="U17" s="621"/>
      <c r="V17" s="621"/>
      <c r="W17" s="621"/>
      <c r="X17" s="621"/>
      <c r="Y17" s="622"/>
      <c r="Z17" s="673">
        <v>35.799999999999997</v>
      </c>
      <c r="AA17" s="673"/>
      <c r="AB17" s="673"/>
      <c r="AC17" s="673"/>
      <c r="AD17" s="674">
        <v>2471189</v>
      </c>
      <c r="AE17" s="674"/>
      <c r="AF17" s="674"/>
      <c r="AG17" s="674"/>
      <c r="AH17" s="674"/>
      <c r="AI17" s="674"/>
      <c r="AJ17" s="674"/>
      <c r="AK17" s="674"/>
      <c r="AL17" s="643">
        <v>73.599999999999994</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487552</v>
      </c>
      <c r="CS17" s="621"/>
      <c r="CT17" s="621"/>
      <c r="CU17" s="621"/>
      <c r="CV17" s="621"/>
      <c r="CW17" s="621"/>
      <c r="CX17" s="621"/>
      <c r="CY17" s="622"/>
      <c r="CZ17" s="673">
        <v>7.4</v>
      </c>
      <c r="DA17" s="673"/>
      <c r="DB17" s="673"/>
      <c r="DC17" s="673"/>
      <c r="DD17" s="626" t="s">
        <v>112</v>
      </c>
      <c r="DE17" s="621"/>
      <c r="DF17" s="621"/>
      <c r="DG17" s="621"/>
      <c r="DH17" s="621"/>
      <c r="DI17" s="621"/>
      <c r="DJ17" s="621"/>
      <c r="DK17" s="621"/>
      <c r="DL17" s="621"/>
      <c r="DM17" s="621"/>
      <c r="DN17" s="621"/>
      <c r="DO17" s="621"/>
      <c r="DP17" s="622"/>
      <c r="DQ17" s="626">
        <v>486920</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489629</v>
      </c>
      <c r="S18" s="621"/>
      <c r="T18" s="621"/>
      <c r="U18" s="621"/>
      <c r="V18" s="621"/>
      <c r="W18" s="621"/>
      <c r="X18" s="621"/>
      <c r="Y18" s="622"/>
      <c r="Z18" s="673">
        <v>7.1</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3846686</v>
      </c>
      <c r="S20" s="621"/>
      <c r="T20" s="621"/>
      <c r="U20" s="621"/>
      <c r="V20" s="621"/>
      <c r="W20" s="621"/>
      <c r="X20" s="621"/>
      <c r="Y20" s="622"/>
      <c r="Z20" s="673">
        <v>55.7</v>
      </c>
      <c r="AA20" s="673"/>
      <c r="AB20" s="673"/>
      <c r="AC20" s="673"/>
      <c r="AD20" s="674">
        <v>3357057</v>
      </c>
      <c r="AE20" s="674"/>
      <c r="AF20" s="674"/>
      <c r="AG20" s="674"/>
      <c r="AH20" s="674"/>
      <c r="AI20" s="674"/>
      <c r="AJ20" s="674"/>
      <c r="AK20" s="674"/>
      <c r="AL20" s="643">
        <v>100</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6603894</v>
      </c>
      <c r="CS20" s="621"/>
      <c r="CT20" s="621"/>
      <c r="CU20" s="621"/>
      <c r="CV20" s="621"/>
      <c r="CW20" s="621"/>
      <c r="CX20" s="621"/>
      <c r="CY20" s="622"/>
      <c r="CZ20" s="673">
        <v>100</v>
      </c>
      <c r="DA20" s="673"/>
      <c r="DB20" s="673"/>
      <c r="DC20" s="673"/>
      <c r="DD20" s="626">
        <v>1636163</v>
      </c>
      <c r="DE20" s="621"/>
      <c r="DF20" s="621"/>
      <c r="DG20" s="621"/>
      <c r="DH20" s="621"/>
      <c r="DI20" s="621"/>
      <c r="DJ20" s="621"/>
      <c r="DK20" s="621"/>
      <c r="DL20" s="621"/>
      <c r="DM20" s="621"/>
      <c r="DN20" s="621"/>
      <c r="DO20" s="621"/>
      <c r="DP20" s="622"/>
      <c r="DQ20" s="626">
        <v>3998515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522</v>
      </c>
      <c r="S21" s="621"/>
      <c r="T21" s="621"/>
      <c r="U21" s="621"/>
      <c r="V21" s="621"/>
      <c r="W21" s="621"/>
      <c r="X21" s="621"/>
      <c r="Y21" s="622"/>
      <c r="Z21" s="673">
        <v>0</v>
      </c>
      <c r="AA21" s="673"/>
      <c r="AB21" s="673"/>
      <c r="AC21" s="673"/>
      <c r="AD21" s="674">
        <v>522</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20615</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53476</v>
      </c>
      <c r="S23" s="621"/>
      <c r="T23" s="621"/>
      <c r="U23" s="621"/>
      <c r="V23" s="621"/>
      <c r="W23" s="621"/>
      <c r="X23" s="621"/>
      <c r="Y23" s="622"/>
      <c r="Z23" s="673">
        <v>0.8</v>
      </c>
      <c r="AA23" s="673"/>
      <c r="AB23" s="673"/>
      <c r="AC23" s="673"/>
      <c r="AD23" s="674" t="s">
        <v>112</v>
      </c>
      <c r="AE23" s="674"/>
      <c r="AF23" s="674"/>
      <c r="AG23" s="674"/>
      <c r="AH23" s="674"/>
      <c r="AI23" s="674"/>
      <c r="AJ23" s="674"/>
      <c r="AK23" s="674"/>
      <c r="AL23" s="643" t="s">
        <v>112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16642</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1988251</v>
      </c>
      <c r="CS24" s="671"/>
      <c r="CT24" s="671"/>
      <c r="CU24" s="671"/>
      <c r="CV24" s="671"/>
      <c r="CW24" s="671"/>
      <c r="CX24" s="671"/>
      <c r="CY24" s="718"/>
      <c r="CZ24" s="722">
        <v>30.1</v>
      </c>
      <c r="DA24" s="723"/>
      <c r="DB24" s="723"/>
      <c r="DC24" s="724"/>
      <c r="DD24" s="717">
        <v>1562160</v>
      </c>
      <c r="DE24" s="671"/>
      <c r="DF24" s="671"/>
      <c r="DG24" s="671"/>
      <c r="DH24" s="671"/>
      <c r="DI24" s="671"/>
      <c r="DJ24" s="671"/>
      <c r="DK24" s="718"/>
      <c r="DL24" s="717">
        <v>1482169</v>
      </c>
      <c r="DM24" s="671"/>
      <c r="DN24" s="671"/>
      <c r="DO24" s="671"/>
      <c r="DP24" s="671"/>
      <c r="DQ24" s="671"/>
      <c r="DR24" s="671"/>
      <c r="DS24" s="671"/>
      <c r="DT24" s="671"/>
      <c r="DU24" s="671"/>
      <c r="DV24" s="718"/>
      <c r="DW24" s="719">
        <v>42.4</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747482</v>
      </c>
      <c r="S25" s="621"/>
      <c r="T25" s="621"/>
      <c r="U25" s="621"/>
      <c r="V25" s="621"/>
      <c r="W25" s="621"/>
      <c r="X25" s="621"/>
      <c r="Y25" s="622"/>
      <c r="Z25" s="673">
        <v>10.8</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927876</v>
      </c>
      <c r="CS25" s="639"/>
      <c r="CT25" s="639"/>
      <c r="CU25" s="639"/>
      <c r="CV25" s="639"/>
      <c r="CW25" s="639"/>
      <c r="CX25" s="639"/>
      <c r="CY25" s="640"/>
      <c r="CZ25" s="623">
        <v>14.1</v>
      </c>
      <c r="DA25" s="641"/>
      <c r="DB25" s="641"/>
      <c r="DC25" s="642"/>
      <c r="DD25" s="626">
        <v>860885</v>
      </c>
      <c r="DE25" s="639"/>
      <c r="DF25" s="639"/>
      <c r="DG25" s="639"/>
      <c r="DH25" s="639"/>
      <c r="DI25" s="639"/>
      <c r="DJ25" s="639"/>
      <c r="DK25" s="640"/>
      <c r="DL25" s="626">
        <v>781453</v>
      </c>
      <c r="DM25" s="639"/>
      <c r="DN25" s="639"/>
      <c r="DO25" s="639"/>
      <c r="DP25" s="639"/>
      <c r="DQ25" s="639"/>
      <c r="DR25" s="639"/>
      <c r="DS25" s="639"/>
      <c r="DT25" s="639"/>
      <c r="DU25" s="639"/>
      <c r="DV25" s="640"/>
      <c r="DW25" s="643">
        <v>22.4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584591</v>
      </c>
      <c r="CS26" s="621"/>
      <c r="CT26" s="621"/>
      <c r="CU26" s="621"/>
      <c r="CV26" s="621"/>
      <c r="CW26" s="621"/>
      <c r="CX26" s="621"/>
      <c r="CY26" s="622"/>
      <c r="CZ26" s="623">
        <v>8.9</v>
      </c>
      <c r="DA26" s="641"/>
      <c r="DB26" s="641"/>
      <c r="DC26" s="642"/>
      <c r="DD26" s="626">
        <v>526550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517317</v>
      </c>
      <c r="S27" s="621"/>
      <c r="T27" s="621"/>
      <c r="U27" s="621"/>
      <c r="V27" s="621"/>
      <c r="W27" s="621"/>
      <c r="X27" s="621"/>
      <c r="Y27" s="622"/>
      <c r="Z27" s="673">
        <v>7.5</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726917</v>
      </c>
      <c r="BH27" s="621"/>
      <c r="BI27" s="621"/>
      <c r="BJ27" s="621"/>
      <c r="BK27" s="621"/>
      <c r="BL27" s="621"/>
      <c r="BM27" s="621"/>
      <c r="BN27" s="622"/>
      <c r="BO27" s="673">
        <v>100</v>
      </c>
      <c r="BP27" s="673"/>
      <c r="BQ27" s="673"/>
      <c r="BR27" s="673"/>
      <c r="BS27" s="626">
        <v>28525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572823</v>
      </c>
      <c r="CS27" s="639"/>
      <c r="CT27" s="639"/>
      <c r="CU27" s="639"/>
      <c r="CV27" s="639"/>
      <c r="CW27" s="639"/>
      <c r="CX27" s="639"/>
      <c r="CY27" s="640"/>
      <c r="CZ27" s="623">
        <v>8.6999999999999993</v>
      </c>
      <c r="DA27" s="641"/>
      <c r="DB27" s="641"/>
      <c r="DC27" s="642"/>
      <c r="DD27" s="626">
        <v>214355</v>
      </c>
      <c r="DE27" s="639"/>
      <c r="DF27" s="639"/>
      <c r="DG27" s="639"/>
      <c r="DH27" s="639"/>
      <c r="DI27" s="639"/>
      <c r="DJ27" s="639"/>
      <c r="DK27" s="640"/>
      <c r="DL27" s="626">
        <v>213796</v>
      </c>
      <c r="DM27" s="639"/>
      <c r="DN27" s="639"/>
      <c r="DO27" s="639"/>
      <c r="DP27" s="639"/>
      <c r="DQ27" s="639"/>
      <c r="DR27" s="639"/>
      <c r="DS27" s="639"/>
      <c r="DT27" s="639"/>
      <c r="DU27" s="639"/>
      <c r="DV27" s="640"/>
      <c r="DW27" s="643">
        <v>6.1</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27870</v>
      </c>
      <c r="S28" s="621"/>
      <c r="T28" s="621"/>
      <c r="U28" s="621"/>
      <c r="V28" s="621"/>
      <c r="W28" s="621"/>
      <c r="X28" s="621"/>
      <c r="Y28" s="622"/>
      <c r="Z28" s="673">
        <v>0.4</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487552</v>
      </c>
      <c r="CS28" s="621"/>
      <c r="CT28" s="621"/>
      <c r="CU28" s="621"/>
      <c r="CV28" s="621"/>
      <c r="CW28" s="621"/>
      <c r="CX28" s="621"/>
      <c r="CY28" s="622"/>
      <c r="CZ28" s="623">
        <v>7.4</v>
      </c>
      <c r="DA28" s="641"/>
      <c r="DB28" s="641"/>
      <c r="DC28" s="642"/>
      <c r="DD28" s="626">
        <v>486920</v>
      </c>
      <c r="DE28" s="621"/>
      <c r="DF28" s="621"/>
      <c r="DG28" s="621"/>
      <c r="DH28" s="621"/>
      <c r="DI28" s="621"/>
      <c r="DJ28" s="621"/>
      <c r="DK28" s="622"/>
      <c r="DL28" s="626">
        <v>486920</v>
      </c>
      <c r="DM28" s="621"/>
      <c r="DN28" s="621"/>
      <c r="DO28" s="621"/>
      <c r="DP28" s="621"/>
      <c r="DQ28" s="621"/>
      <c r="DR28" s="621"/>
      <c r="DS28" s="621"/>
      <c r="DT28" s="621"/>
      <c r="DU28" s="621"/>
      <c r="DV28" s="622"/>
      <c r="DW28" s="643">
        <v>13.9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3058</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487552</v>
      </c>
      <c r="CS29" s="639"/>
      <c r="CT29" s="639"/>
      <c r="CU29" s="639"/>
      <c r="CV29" s="639"/>
      <c r="CW29" s="639"/>
      <c r="CX29" s="639"/>
      <c r="CY29" s="640"/>
      <c r="CZ29" s="623">
        <v>7.4</v>
      </c>
      <c r="DA29" s="641"/>
      <c r="DB29" s="641"/>
      <c r="DC29" s="642"/>
      <c r="DD29" s="626">
        <v>486920</v>
      </c>
      <c r="DE29" s="639"/>
      <c r="DF29" s="639"/>
      <c r="DG29" s="639"/>
      <c r="DH29" s="639"/>
      <c r="DI29" s="639"/>
      <c r="DJ29" s="639"/>
      <c r="DK29" s="640"/>
      <c r="DL29" s="626">
        <v>486920</v>
      </c>
      <c r="DM29" s="639"/>
      <c r="DN29" s="639"/>
      <c r="DO29" s="639"/>
      <c r="DP29" s="639"/>
      <c r="DQ29" s="639"/>
      <c r="DR29" s="639"/>
      <c r="DS29" s="639"/>
      <c r="DT29" s="639"/>
      <c r="DU29" s="639"/>
      <c r="DV29" s="640"/>
      <c r="DW29" s="643">
        <v>13.9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98995</v>
      </c>
      <c r="S30" s="621"/>
      <c r="T30" s="621"/>
      <c r="U30" s="621"/>
      <c r="V30" s="621"/>
      <c r="W30" s="621"/>
      <c r="X30" s="621"/>
      <c r="Y30" s="622"/>
      <c r="Z30" s="673">
        <v>1.4</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99.4</v>
      </c>
      <c r="BH30" s="687"/>
      <c r="BI30" s="687"/>
      <c r="BJ30" s="687"/>
      <c r="BK30" s="687"/>
      <c r="BL30" s="687"/>
      <c r="BM30" s="688">
        <v>97.8</v>
      </c>
      <c r="BN30" s="687"/>
      <c r="BO30" s="687"/>
      <c r="BP30" s="687"/>
      <c r="BQ30" s="689"/>
      <c r="BR30" s="686">
        <v>99.7</v>
      </c>
      <c r="BS30" s="687"/>
      <c r="BT30" s="687"/>
      <c r="BU30" s="687"/>
      <c r="BV30" s="687"/>
      <c r="BW30" s="687"/>
      <c r="BX30" s="688">
        <v>98</v>
      </c>
      <c r="BY30" s="687"/>
      <c r="BZ30" s="687"/>
      <c r="CA30" s="687"/>
      <c r="CB30" s="689"/>
      <c r="CD30" s="692"/>
      <c r="CE30" s="693"/>
      <c r="CF30" s="657" t="s">
        <v>293</v>
      </c>
      <c r="CG30" s="654"/>
      <c r="CH30" s="654"/>
      <c r="CI30" s="654"/>
      <c r="CJ30" s="654"/>
      <c r="CK30" s="654"/>
      <c r="CL30" s="654"/>
      <c r="CM30" s="654"/>
      <c r="CN30" s="654"/>
      <c r="CO30" s="654"/>
      <c r="CP30" s="654"/>
      <c r="CQ30" s="655"/>
      <c r="CR30" s="620">
        <v>437098</v>
      </c>
      <c r="CS30" s="621"/>
      <c r="CT30" s="621"/>
      <c r="CU30" s="621"/>
      <c r="CV30" s="621"/>
      <c r="CW30" s="621"/>
      <c r="CX30" s="621"/>
      <c r="CY30" s="622"/>
      <c r="CZ30" s="623">
        <v>6.6</v>
      </c>
      <c r="DA30" s="641"/>
      <c r="DB30" s="641"/>
      <c r="DC30" s="642"/>
      <c r="DD30" s="626">
        <v>436541</v>
      </c>
      <c r="DE30" s="621"/>
      <c r="DF30" s="621"/>
      <c r="DG30" s="621"/>
      <c r="DH30" s="621"/>
      <c r="DI30" s="621"/>
      <c r="DJ30" s="621"/>
      <c r="DK30" s="622"/>
      <c r="DL30" s="626">
        <v>436541</v>
      </c>
      <c r="DM30" s="621"/>
      <c r="DN30" s="621"/>
      <c r="DO30" s="621"/>
      <c r="DP30" s="621"/>
      <c r="DQ30" s="621"/>
      <c r="DR30" s="621"/>
      <c r="DS30" s="621"/>
      <c r="DT30" s="621"/>
      <c r="DU30" s="621"/>
      <c r="DV30" s="622"/>
      <c r="DW30" s="643">
        <v>12.5</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259324</v>
      </c>
      <c r="S31" s="621"/>
      <c r="T31" s="621"/>
      <c r="U31" s="621"/>
      <c r="V31" s="621"/>
      <c r="W31" s="621"/>
      <c r="X31" s="621"/>
      <c r="Y31" s="622"/>
      <c r="Z31" s="673">
        <v>3.8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99.6</v>
      </c>
      <c r="BH31" s="639"/>
      <c r="BI31" s="639"/>
      <c r="BJ31" s="639"/>
      <c r="BK31" s="639"/>
      <c r="BL31" s="639"/>
      <c r="BM31" s="675">
        <v>99.5</v>
      </c>
      <c r="BN31" s="685"/>
      <c r="BO31" s="685"/>
      <c r="BP31" s="685"/>
      <c r="BQ31" s="649"/>
      <c r="BR31" s="684">
        <v>99.8</v>
      </c>
      <c r="BS31" s="639"/>
      <c r="BT31" s="639"/>
      <c r="BU31" s="639"/>
      <c r="BV31" s="639"/>
      <c r="BW31" s="639"/>
      <c r="BX31" s="675">
        <v>99.5</v>
      </c>
      <c r="BY31" s="685"/>
      <c r="BZ31" s="685"/>
      <c r="CA31" s="685"/>
      <c r="CB31" s="649"/>
      <c r="CD31" s="692"/>
      <c r="CE31" s="693"/>
      <c r="CF31" s="657" t="s">
        <v>297</v>
      </c>
      <c r="CG31" s="654"/>
      <c r="CH31" s="654"/>
      <c r="CI31" s="654"/>
      <c r="CJ31" s="654"/>
      <c r="CK31" s="654"/>
      <c r="CL31" s="654"/>
      <c r="CM31" s="654"/>
      <c r="CN31" s="654"/>
      <c r="CO31" s="654"/>
      <c r="CP31" s="654"/>
      <c r="CQ31" s="655"/>
      <c r="CR31" s="620">
        <v>50454</v>
      </c>
      <c r="CS31" s="639"/>
      <c r="CT31" s="639"/>
      <c r="CU31" s="639"/>
      <c r="CV31" s="639"/>
      <c r="CW31" s="639"/>
      <c r="CX31" s="639"/>
      <c r="CY31" s="640"/>
      <c r="CZ31" s="623">
        <v>0.8</v>
      </c>
      <c r="DA31" s="641"/>
      <c r="DB31" s="641"/>
      <c r="DC31" s="642"/>
      <c r="DD31" s="626">
        <v>50379</v>
      </c>
      <c r="DE31" s="639"/>
      <c r="DF31" s="639"/>
      <c r="DG31" s="639"/>
      <c r="DH31" s="639"/>
      <c r="DI31" s="639"/>
      <c r="DJ31" s="639"/>
      <c r="DK31" s="640"/>
      <c r="DL31" s="626">
        <v>50379</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83342</v>
      </c>
      <c r="S32" s="621"/>
      <c r="T32" s="621"/>
      <c r="U32" s="621"/>
      <c r="V32" s="621"/>
      <c r="W32" s="621"/>
      <c r="X32" s="621"/>
      <c r="Y32" s="622"/>
      <c r="Z32" s="673">
        <v>1.2</v>
      </c>
      <c r="AA32" s="673"/>
      <c r="AB32" s="673"/>
      <c r="AC32" s="673"/>
      <c r="AD32" s="674">
        <v>48</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99.2</v>
      </c>
      <c r="BH32" s="605"/>
      <c r="BI32" s="605"/>
      <c r="BJ32" s="605"/>
      <c r="BK32" s="605"/>
      <c r="BL32" s="605"/>
      <c r="BM32" s="668">
        <v>96.6</v>
      </c>
      <c r="BN32" s="605"/>
      <c r="BO32" s="605"/>
      <c r="BP32" s="605"/>
      <c r="BQ32" s="662"/>
      <c r="BR32" s="683">
        <v>99.5</v>
      </c>
      <c r="BS32" s="605"/>
      <c r="BT32" s="605"/>
      <c r="BU32" s="605"/>
      <c r="BV32" s="605"/>
      <c r="BW32" s="605"/>
      <c r="BX32" s="668">
        <v>96.9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1229500</v>
      </c>
      <c r="S33" s="621"/>
      <c r="T33" s="621"/>
      <c r="U33" s="621"/>
      <c r="V33" s="621"/>
      <c r="W33" s="621"/>
      <c r="X33" s="621"/>
      <c r="Y33" s="622"/>
      <c r="Z33" s="673">
        <v>17.8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2977448</v>
      </c>
      <c r="CS33" s="639"/>
      <c r="CT33" s="639"/>
      <c r="CU33" s="639"/>
      <c r="CV33" s="639"/>
      <c r="CW33" s="639"/>
      <c r="CX33" s="639"/>
      <c r="CY33" s="640"/>
      <c r="CZ33" s="623">
        <v>45.1</v>
      </c>
      <c r="DA33" s="641"/>
      <c r="DB33" s="641"/>
      <c r="DC33" s="642"/>
      <c r="DD33" s="626">
        <v>2287636</v>
      </c>
      <c r="DE33" s="639"/>
      <c r="DF33" s="639"/>
      <c r="DG33" s="639"/>
      <c r="DH33" s="639"/>
      <c r="DI33" s="639"/>
      <c r="DJ33" s="639"/>
      <c r="DK33" s="640"/>
      <c r="DL33" s="626">
        <v>1780500</v>
      </c>
      <c r="DM33" s="639"/>
      <c r="DN33" s="639"/>
      <c r="DO33" s="639"/>
      <c r="DP33" s="639"/>
      <c r="DQ33" s="639"/>
      <c r="DR33" s="639"/>
      <c r="DS33" s="639"/>
      <c r="DT33" s="639"/>
      <c r="DU33" s="639"/>
      <c r="DV33" s="640"/>
      <c r="DW33" s="643">
        <v>51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994600</v>
      </c>
      <c r="CS34" s="621"/>
      <c r="CT34" s="621"/>
      <c r="CU34" s="621"/>
      <c r="CV34" s="621"/>
      <c r="CW34" s="621"/>
      <c r="CX34" s="621"/>
      <c r="CY34" s="622"/>
      <c r="CZ34" s="623">
        <v>15.1</v>
      </c>
      <c r="DA34" s="641"/>
      <c r="DB34" s="641"/>
      <c r="DC34" s="642"/>
      <c r="DD34" s="626">
        <v>766290</v>
      </c>
      <c r="DE34" s="621"/>
      <c r="DF34" s="621"/>
      <c r="DG34" s="621"/>
      <c r="DH34" s="621"/>
      <c r="DI34" s="621"/>
      <c r="DJ34" s="621"/>
      <c r="DK34" s="622"/>
      <c r="DL34" s="626">
        <v>559393</v>
      </c>
      <c r="DM34" s="621"/>
      <c r="DN34" s="621"/>
      <c r="DO34" s="621"/>
      <c r="DP34" s="621"/>
      <c r="DQ34" s="621"/>
      <c r="DR34" s="621"/>
      <c r="DS34" s="621"/>
      <c r="DT34" s="621"/>
      <c r="DU34" s="621"/>
      <c r="DV34" s="622"/>
      <c r="DW34" s="643">
        <v>16</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135900</v>
      </c>
      <c r="S35" s="621"/>
      <c r="T35" s="621"/>
      <c r="U35" s="621"/>
      <c r="V35" s="621"/>
      <c r="W35" s="621"/>
      <c r="X35" s="621"/>
      <c r="Y35" s="622"/>
      <c r="Z35" s="673">
        <v>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1183024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68395</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21819</v>
      </c>
      <c r="CS35" s="639"/>
      <c r="CT35" s="639"/>
      <c r="CU35" s="639"/>
      <c r="CV35" s="639"/>
      <c r="CW35" s="639"/>
      <c r="CX35" s="639"/>
      <c r="CY35" s="640"/>
      <c r="CZ35" s="623">
        <v>0.3</v>
      </c>
      <c r="DA35" s="641"/>
      <c r="DB35" s="641"/>
      <c r="DC35" s="642"/>
      <c r="DD35" s="626">
        <v>17747</v>
      </c>
      <c r="DE35" s="639"/>
      <c r="DF35" s="639"/>
      <c r="DG35" s="639"/>
      <c r="DH35" s="639"/>
      <c r="DI35" s="639"/>
      <c r="DJ35" s="639"/>
      <c r="DK35" s="640"/>
      <c r="DL35" s="626">
        <v>14759</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6904829</v>
      </c>
      <c r="S36" s="661"/>
      <c r="T36" s="661"/>
      <c r="U36" s="661"/>
      <c r="V36" s="661"/>
      <c r="W36" s="661"/>
      <c r="X36" s="661"/>
      <c r="Y36" s="664"/>
      <c r="Z36" s="665">
        <v>100</v>
      </c>
      <c r="AA36" s="665"/>
      <c r="AB36" s="665"/>
      <c r="AC36" s="665"/>
      <c r="AD36" s="666">
        <v>3357627</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438773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49154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960298</v>
      </c>
      <c r="CS36" s="621"/>
      <c r="CT36" s="621"/>
      <c r="CU36" s="621"/>
      <c r="CV36" s="621"/>
      <c r="CW36" s="621"/>
      <c r="CX36" s="621"/>
      <c r="CY36" s="622"/>
      <c r="CZ36" s="623">
        <v>14.5</v>
      </c>
      <c r="DA36" s="641"/>
      <c r="DB36" s="641"/>
      <c r="DC36" s="642"/>
      <c r="DD36" s="626">
        <v>636646</v>
      </c>
      <c r="DE36" s="621"/>
      <c r="DF36" s="621"/>
      <c r="DG36" s="621"/>
      <c r="DH36" s="621"/>
      <c r="DI36" s="621"/>
      <c r="DJ36" s="621"/>
      <c r="DK36" s="622"/>
      <c r="DL36" s="626">
        <v>478619</v>
      </c>
      <c r="DM36" s="621"/>
      <c r="DN36" s="621"/>
      <c r="DO36" s="621"/>
      <c r="DP36" s="621"/>
      <c r="DQ36" s="621"/>
      <c r="DR36" s="621"/>
      <c r="DS36" s="621"/>
      <c r="DT36" s="621"/>
      <c r="DU36" s="621"/>
      <c r="DV36" s="622"/>
      <c r="DW36" s="643">
        <v>13.7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360979</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1074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145752</v>
      </c>
      <c r="CS37" s="639"/>
      <c r="CT37" s="639"/>
      <c r="CU37" s="639"/>
      <c r="CV37" s="639"/>
      <c r="CW37" s="639"/>
      <c r="CX37" s="639"/>
      <c r="CY37" s="640"/>
      <c r="CZ37" s="623">
        <v>2.2000000000000002</v>
      </c>
      <c r="DA37" s="641"/>
      <c r="DB37" s="641"/>
      <c r="DC37" s="642"/>
      <c r="DD37" s="626">
        <v>145705</v>
      </c>
      <c r="DE37" s="639"/>
      <c r="DF37" s="639"/>
      <c r="DG37" s="639"/>
      <c r="DH37" s="639"/>
      <c r="DI37" s="639"/>
      <c r="DJ37" s="639"/>
      <c r="DK37" s="640"/>
      <c r="DL37" s="626">
        <v>145705</v>
      </c>
      <c r="DM37" s="639"/>
      <c r="DN37" s="639"/>
      <c r="DO37" s="639"/>
      <c r="DP37" s="639"/>
      <c r="DQ37" s="639"/>
      <c r="DR37" s="639"/>
      <c r="DS37" s="639"/>
      <c r="DT37" s="639"/>
      <c r="DU37" s="639"/>
      <c r="DV37" s="640"/>
      <c r="DW37" s="643">
        <v>4.2</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2638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1806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744251</v>
      </c>
      <c r="CS38" s="621"/>
      <c r="CT38" s="621"/>
      <c r="CU38" s="621"/>
      <c r="CV38" s="621"/>
      <c r="CW38" s="621"/>
      <c r="CX38" s="621"/>
      <c r="CY38" s="622"/>
      <c r="CZ38" s="623">
        <v>11.3</v>
      </c>
      <c r="DA38" s="641"/>
      <c r="DB38" s="641"/>
      <c r="DC38" s="642"/>
      <c r="DD38" s="626">
        <v>678801</v>
      </c>
      <c r="DE38" s="621"/>
      <c r="DF38" s="621"/>
      <c r="DG38" s="621"/>
      <c r="DH38" s="621"/>
      <c r="DI38" s="621"/>
      <c r="DJ38" s="621"/>
      <c r="DK38" s="622"/>
      <c r="DL38" s="626">
        <v>593794</v>
      </c>
      <c r="DM38" s="621"/>
      <c r="DN38" s="621"/>
      <c r="DO38" s="621"/>
      <c r="DP38" s="621"/>
      <c r="DQ38" s="621"/>
      <c r="DR38" s="621"/>
      <c r="DS38" s="621"/>
      <c r="DT38" s="621"/>
      <c r="DU38" s="621"/>
      <c r="DV38" s="622"/>
      <c r="DW38" s="643">
        <v>17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88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117672</v>
      </c>
      <c r="CS39" s="639"/>
      <c r="CT39" s="639"/>
      <c r="CU39" s="639"/>
      <c r="CV39" s="639"/>
      <c r="CW39" s="639"/>
      <c r="CX39" s="639"/>
      <c r="CY39" s="640"/>
      <c r="CZ39" s="623">
        <v>1.8</v>
      </c>
      <c r="DA39" s="641"/>
      <c r="DB39" s="641"/>
      <c r="DC39" s="642"/>
      <c r="DD39" s="626">
        <v>50194</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86685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138808</v>
      </c>
      <c r="CS40" s="621"/>
      <c r="CT40" s="621"/>
      <c r="CU40" s="621"/>
      <c r="CV40" s="621"/>
      <c r="CW40" s="621"/>
      <c r="CX40" s="621"/>
      <c r="CY40" s="622"/>
      <c r="CZ40" s="623">
        <v>2.1</v>
      </c>
      <c r="DA40" s="641"/>
      <c r="DB40" s="641"/>
      <c r="DC40" s="642"/>
      <c r="DD40" s="626">
        <v>137958</v>
      </c>
      <c r="DE40" s="621"/>
      <c r="DF40" s="621"/>
      <c r="DG40" s="621"/>
      <c r="DH40" s="621"/>
      <c r="DI40" s="621"/>
      <c r="DJ40" s="621"/>
      <c r="DK40" s="622"/>
      <c r="DL40" s="626">
        <v>133935</v>
      </c>
      <c r="DM40" s="621"/>
      <c r="DN40" s="621"/>
      <c r="DO40" s="621"/>
      <c r="DP40" s="621"/>
      <c r="DQ40" s="621"/>
      <c r="DR40" s="621"/>
      <c r="DS40" s="621"/>
      <c r="DT40" s="621"/>
      <c r="DU40" s="621"/>
      <c r="DV40" s="622"/>
      <c r="DW40" s="643">
        <v>3.8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293949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336</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1638195</v>
      </c>
      <c r="CS42" s="621"/>
      <c r="CT42" s="621"/>
      <c r="CU42" s="621"/>
      <c r="CV42" s="621"/>
      <c r="CW42" s="621"/>
      <c r="CX42" s="621"/>
      <c r="CY42" s="622"/>
      <c r="CZ42" s="623">
        <v>24.8</v>
      </c>
      <c r="DA42" s="624"/>
      <c r="DB42" s="624"/>
      <c r="DC42" s="625"/>
      <c r="DD42" s="626">
        <v>148719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62646</v>
      </c>
      <c r="CS43" s="639"/>
      <c r="CT43" s="639"/>
      <c r="CU43" s="639"/>
      <c r="CV43" s="639"/>
      <c r="CW43" s="639"/>
      <c r="CX43" s="639"/>
      <c r="CY43" s="640"/>
      <c r="CZ43" s="623">
        <v>0.9</v>
      </c>
      <c r="DA43" s="641"/>
      <c r="DB43" s="641"/>
      <c r="DC43" s="642"/>
      <c r="DD43" s="626">
        <v>57946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1636163</v>
      </c>
      <c r="CS44" s="621"/>
      <c r="CT44" s="621"/>
      <c r="CU44" s="621"/>
      <c r="CV44" s="621"/>
      <c r="CW44" s="621"/>
      <c r="CX44" s="621"/>
      <c r="CY44" s="622"/>
      <c r="CZ44" s="623">
        <v>24.8</v>
      </c>
      <c r="DA44" s="624"/>
      <c r="DB44" s="624"/>
      <c r="DC44" s="625"/>
      <c r="DD44" s="626">
        <v>148681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1322511</v>
      </c>
      <c r="CS45" s="639"/>
      <c r="CT45" s="639"/>
      <c r="CU45" s="639"/>
      <c r="CV45" s="639"/>
      <c r="CW45" s="639"/>
      <c r="CX45" s="639"/>
      <c r="CY45" s="640"/>
      <c r="CZ45" s="623">
        <v>20</v>
      </c>
      <c r="DA45" s="641"/>
      <c r="DB45" s="641"/>
      <c r="DC45" s="642"/>
      <c r="DD45" s="626">
        <v>47613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296712</v>
      </c>
      <c r="CS46" s="621"/>
      <c r="CT46" s="621"/>
      <c r="CU46" s="621"/>
      <c r="CV46" s="621"/>
      <c r="CW46" s="621"/>
      <c r="CX46" s="621"/>
      <c r="CY46" s="622"/>
      <c r="CZ46" s="623">
        <v>4.5</v>
      </c>
      <c r="DA46" s="624"/>
      <c r="DB46" s="624"/>
      <c r="DC46" s="625"/>
      <c r="DD46" s="626">
        <v>100363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2032</v>
      </c>
      <c r="CS47" s="639"/>
      <c r="CT47" s="639"/>
      <c r="CU47" s="639"/>
      <c r="CV47" s="639"/>
      <c r="CW47" s="639"/>
      <c r="CX47" s="639"/>
      <c r="CY47" s="640"/>
      <c r="CZ47" s="623">
        <v>0</v>
      </c>
      <c r="DA47" s="641"/>
      <c r="DB47" s="641"/>
      <c r="DC47" s="642"/>
      <c r="DD47" s="626">
        <v>38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6603894</v>
      </c>
      <c r="CS49" s="605"/>
      <c r="CT49" s="605"/>
      <c r="CU49" s="605"/>
      <c r="CV49" s="605"/>
      <c r="CW49" s="605"/>
      <c r="CX49" s="605"/>
      <c r="CY49" s="606"/>
      <c r="CZ49" s="607">
        <v>100</v>
      </c>
      <c r="DA49" s="608"/>
      <c r="DB49" s="608"/>
      <c r="DC49" s="609"/>
      <c r="DD49" s="610">
        <v>3998515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CW8" sqref="CW8:DA8"/>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7" t="s">
        <v>345</v>
      </c>
      <c r="DK2" s="1148"/>
      <c r="DL2" s="1148"/>
      <c r="DM2" s="1148"/>
      <c r="DN2" s="1148"/>
      <c r="DO2" s="1149"/>
      <c r="DP2" s="202"/>
      <c r="DQ2" s="1147" t="s">
        <v>346</v>
      </c>
      <c r="DR2" s="1148"/>
      <c r="DS2" s="1148"/>
      <c r="DT2" s="1148"/>
      <c r="DU2" s="1148"/>
      <c r="DV2" s="1148"/>
      <c r="DW2" s="1148"/>
      <c r="DX2" s="1148"/>
      <c r="DY2" s="1148"/>
      <c r="DZ2" s="114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100" t="s">
        <v>347</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50"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35" t="s">
        <v>363</v>
      </c>
      <c r="DH5" s="1136"/>
      <c r="DI5" s="1136"/>
      <c r="DJ5" s="1136"/>
      <c r="DK5" s="1137"/>
      <c r="DL5" s="1135" t="s">
        <v>364</v>
      </c>
      <c r="DM5" s="1136"/>
      <c r="DN5" s="1136"/>
      <c r="DO5" s="1136"/>
      <c r="DP5" s="1137"/>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51"/>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8"/>
      <c r="DH6" s="1139"/>
      <c r="DI6" s="1139"/>
      <c r="DJ6" s="1139"/>
      <c r="DK6" s="1140"/>
      <c r="DL6" s="1138"/>
      <c r="DM6" s="1139"/>
      <c r="DN6" s="1139"/>
      <c r="DO6" s="1139"/>
      <c r="DP6" s="1140"/>
      <c r="DQ6" s="1033"/>
      <c r="DR6" s="1034"/>
      <c r="DS6" s="1034"/>
      <c r="DT6" s="1034"/>
      <c r="DU6" s="1035"/>
      <c r="DV6" s="1033"/>
      <c r="DW6" s="1034"/>
      <c r="DX6" s="1034"/>
      <c r="DY6" s="1034"/>
      <c r="DZ6" s="1047"/>
      <c r="EA6" s="207"/>
    </row>
    <row r="7" spans="1:131" s="208" customFormat="1" ht="26.25" customHeight="1" thickTop="1" x14ac:dyDescent="0.15">
      <c r="A7" s="211">
        <v>1</v>
      </c>
      <c r="B7" s="1084" t="s">
        <v>366</v>
      </c>
      <c r="C7" s="1085"/>
      <c r="D7" s="1085"/>
      <c r="E7" s="1085"/>
      <c r="F7" s="1085"/>
      <c r="G7" s="1085"/>
      <c r="H7" s="1085"/>
      <c r="I7" s="1085"/>
      <c r="J7" s="1085"/>
      <c r="K7" s="1085"/>
      <c r="L7" s="1085"/>
      <c r="M7" s="1085"/>
      <c r="N7" s="1085"/>
      <c r="O7" s="1085"/>
      <c r="P7" s="1086"/>
      <c r="Q7" s="1141">
        <v>6900</v>
      </c>
      <c r="R7" s="1142"/>
      <c r="S7" s="1142"/>
      <c r="T7" s="1142"/>
      <c r="U7" s="1142"/>
      <c r="V7" s="1142">
        <v>6599</v>
      </c>
      <c r="W7" s="1142"/>
      <c r="X7" s="1142"/>
      <c r="Y7" s="1142"/>
      <c r="Z7" s="1142"/>
      <c r="AA7" s="1142">
        <v>301</v>
      </c>
      <c r="AB7" s="1142"/>
      <c r="AC7" s="1142"/>
      <c r="AD7" s="1142"/>
      <c r="AE7" s="1143"/>
      <c r="AF7" s="1144">
        <v>282</v>
      </c>
      <c r="AG7" s="1145"/>
      <c r="AH7" s="1145"/>
      <c r="AI7" s="1145"/>
      <c r="AJ7" s="1146"/>
      <c r="AK7" s="1128">
        <v>103</v>
      </c>
      <c r="AL7" s="1129"/>
      <c r="AM7" s="1129"/>
      <c r="AN7" s="1129"/>
      <c r="AO7" s="1129"/>
      <c r="AP7" s="1129">
        <v>7379</v>
      </c>
      <c r="AQ7" s="1129"/>
      <c r="AR7" s="1129"/>
      <c r="AS7" s="1129"/>
      <c r="AT7" s="1129"/>
      <c r="AU7" s="1130"/>
      <c r="AV7" s="1130"/>
      <c r="AW7" s="1130"/>
      <c r="AX7" s="1130"/>
      <c r="AY7" s="1131"/>
      <c r="AZ7" s="205"/>
      <c r="BA7" s="205"/>
      <c r="BB7" s="205"/>
      <c r="BC7" s="205"/>
      <c r="BD7" s="205"/>
      <c r="BE7" s="206"/>
      <c r="BF7" s="206"/>
      <c r="BG7" s="206"/>
      <c r="BH7" s="206"/>
      <c r="BI7" s="206"/>
      <c r="BJ7" s="206"/>
      <c r="BK7" s="206"/>
      <c r="BL7" s="206"/>
      <c r="BM7" s="206"/>
      <c r="BN7" s="206"/>
      <c r="BO7" s="206"/>
      <c r="BP7" s="206"/>
      <c r="BQ7" s="212">
        <v>1</v>
      </c>
      <c r="BR7" s="213"/>
      <c r="BS7" s="1132" t="s">
        <v>553</v>
      </c>
      <c r="BT7" s="1133"/>
      <c r="BU7" s="1133"/>
      <c r="BV7" s="1133"/>
      <c r="BW7" s="1133"/>
      <c r="BX7" s="1133"/>
      <c r="BY7" s="1133"/>
      <c r="BZ7" s="1133"/>
      <c r="CA7" s="1133"/>
      <c r="CB7" s="1133"/>
      <c r="CC7" s="1133"/>
      <c r="CD7" s="1133"/>
      <c r="CE7" s="1133"/>
      <c r="CF7" s="1133"/>
      <c r="CG7" s="1134"/>
      <c r="CH7" s="1125">
        <v>2</v>
      </c>
      <c r="CI7" s="1126"/>
      <c r="CJ7" s="1126"/>
      <c r="CK7" s="1126"/>
      <c r="CL7" s="1127"/>
      <c r="CM7" s="1125">
        <v>25</v>
      </c>
      <c r="CN7" s="1126"/>
      <c r="CO7" s="1126"/>
      <c r="CP7" s="1126"/>
      <c r="CQ7" s="1127"/>
      <c r="CR7" s="1125">
        <v>10</v>
      </c>
      <c r="CS7" s="1126"/>
      <c r="CT7" s="1126"/>
      <c r="CU7" s="1126"/>
      <c r="CV7" s="1127"/>
      <c r="CW7" s="1125">
        <v>1</v>
      </c>
      <c r="CX7" s="1126"/>
      <c r="CY7" s="1126"/>
      <c r="CZ7" s="1126"/>
      <c r="DA7" s="1127"/>
      <c r="DB7" s="1125" t="s">
        <v>556</v>
      </c>
      <c r="DC7" s="1126"/>
      <c r="DD7" s="1126"/>
      <c r="DE7" s="1126"/>
      <c r="DF7" s="1127"/>
      <c r="DG7" s="1125" t="s">
        <v>556</v>
      </c>
      <c r="DH7" s="1126"/>
      <c r="DI7" s="1126"/>
      <c r="DJ7" s="1126"/>
      <c r="DK7" s="1127"/>
      <c r="DL7" s="1125" t="s">
        <v>556</v>
      </c>
      <c r="DM7" s="1126"/>
      <c r="DN7" s="1126"/>
      <c r="DO7" s="1126"/>
      <c r="DP7" s="1127"/>
      <c r="DQ7" s="1125" t="s">
        <v>556</v>
      </c>
      <c r="DR7" s="1126"/>
      <c r="DS7" s="1126"/>
      <c r="DT7" s="1126"/>
      <c r="DU7" s="1127"/>
      <c r="DV7" s="1152"/>
      <c r="DW7" s="1153"/>
      <c r="DX7" s="1153"/>
      <c r="DY7" s="1153"/>
      <c r="DZ7" s="1154"/>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5</v>
      </c>
      <c r="R8" s="1073"/>
      <c r="S8" s="1073"/>
      <c r="T8" s="1073"/>
      <c r="U8" s="1073"/>
      <c r="V8" s="1073">
        <v>5</v>
      </c>
      <c r="W8" s="1073"/>
      <c r="X8" s="1073"/>
      <c r="Y8" s="1073"/>
      <c r="Z8" s="1073"/>
      <c r="AA8" s="1073">
        <v>0</v>
      </c>
      <c r="AB8" s="1073"/>
      <c r="AC8" s="1073"/>
      <c r="AD8" s="1073"/>
      <c r="AE8" s="1074"/>
      <c r="AF8" s="1048">
        <v>0</v>
      </c>
      <c r="AG8" s="1049"/>
      <c r="AH8" s="1049"/>
      <c r="AI8" s="1049"/>
      <c r="AJ8" s="1050"/>
      <c r="AK8" s="1123" t="s">
        <v>545</v>
      </c>
      <c r="AL8" s="1124"/>
      <c r="AM8" s="1124"/>
      <c r="AN8" s="1124"/>
      <c r="AO8" s="1124"/>
      <c r="AP8" s="1124">
        <v>1</v>
      </c>
      <c r="AQ8" s="1124"/>
      <c r="AR8" s="1124"/>
      <c r="AS8" s="1124"/>
      <c r="AT8" s="1124"/>
      <c r="AU8" s="1121"/>
      <c r="AV8" s="1121"/>
      <c r="AW8" s="1121"/>
      <c r="AX8" s="1121"/>
      <c r="AY8" s="1122"/>
      <c r="AZ8" s="205"/>
      <c r="BA8" s="205"/>
      <c r="BB8" s="205"/>
      <c r="BC8" s="205"/>
      <c r="BD8" s="205"/>
      <c r="BE8" s="206"/>
      <c r="BF8" s="206"/>
      <c r="BG8" s="206"/>
      <c r="BH8" s="206"/>
      <c r="BI8" s="206"/>
      <c r="BJ8" s="206"/>
      <c r="BK8" s="206"/>
      <c r="BL8" s="206"/>
      <c r="BM8" s="206"/>
      <c r="BN8" s="206"/>
      <c r="BO8" s="206"/>
      <c r="BP8" s="206"/>
      <c r="BQ8" s="215">
        <v>2</v>
      </c>
      <c r="BR8" s="216"/>
      <c r="BS8" s="1043" t="s">
        <v>554</v>
      </c>
      <c r="BT8" s="1044"/>
      <c r="BU8" s="1044"/>
      <c r="BV8" s="1044"/>
      <c r="BW8" s="1044"/>
      <c r="BX8" s="1044"/>
      <c r="BY8" s="1044"/>
      <c r="BZ8" s="1044"/>
      <c r="CA8" s="1044"/>
      <c r="CB8" s="1044"/>
      <c r="CC8" s="1044"/>
      <c r="CD8" s="1044"/>
      <c r="CE8" s="1044"/>
      <c r="CF8" s="1044"/>
      <c r="CG8" s="1045"/>
      <c r="CH8" s="1018">
        <v>0</v>
      </c>
      <c r="CI8" s="1019"/>
      <c r="CJ8" s="1019"/>
      <c r="CK8" s="1019"/>
      <c r="CL8" s="1020"/>
      <c r="CM8" s="1018">
        <v>12</v>
      </c>
      <c r="CN8" s="1019"/>
      <c r="CO8" s="1019"/>
      <c r="CP8" s="1019"/>
      <c r="CQ8" s="1020"/>
      <c r="CR8" s="1018">
        <v>5</v>
      </c>
      <c r="CS8" s="1019"/>
      <c r="CT8" s="1019"/>
      <c r="CU8" s="1019"/>
      <c r="CV8" s="1020"/>
      <c r="CW8" s="1018">
        <v>0</v>
      </c>
      <c r="CX8" s="1019"/>
      <c r="CY8" s="1019"/>
      <c r="CZ8" s="1019"/>
      <c r="DA8" s="1020"/>
      <c r="DB8" s="1018" t="s">
        <v>545</v>
      </c>
      <c r="DC8" s="1019"/>
      <c r="DD8" s="1019"/>
      <c r="DE8" s="1019"/>
      <c r="DF8" s="1020"/>
      <c r="DG8" s="1018">
        <v>109</v>
      </c>
      <c r="DH8" s="1019"/>
      <c r="DI8" s="1019"/>
      <c r="DJ8" s="1019"/>
      <c r="DK8" s="1020"/>
      <c r="DL8" s="1018" t="s">
        <v>545</v>
      </c>
      <c r="DM8" s="1019"/>
      <c r="DN8" s="1019"/>
      <c r="DO8" s="1019"/>
      <c r="DP8" s="1020"/>
      <c r="DQ8" s="1018" t="s">
        <v>545</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0</v>
      </c>
      <c r="R9" s="1073"/>
      <c r="S9" s="1073"/>
      <c r="T9" s="1073"/>
      <c r="U9" s="1073"/>
      <c r="V9" s="1073">
        <v>0</v>
      </c>
      <c r="W9" s="1073"/>
      <c r="X9" s="1073"/>
      <c r="Y9" s="1073"/>
      <c r="Z9" s="1073"/>
      <c r="AA9" s="1073" t="s">
        <v>545</v>
      </c>
      <c r="AB9" s="1073"/>
      <c r="AC9" s="1073"/>
      <c r="AD9" s="1073"/>
      <c r="AE9" s="1074"/>
      <c r="AF9" s="1048" t="s">
        <v>112</v>
      </c>
      <c r="AG9" s="1049"/>
      <c r="AH9" s="1049"/>
      <c r="AI9" s="1049"/>
      <c r="AJ9" s="1050"/>
      <c r="AK9" s="1123" t="s">
        <v>545</v>
      </c>
      <c r="AL9" s="1124"/>
      <c r="AM9" s="1124"/>
      <c r="AN9" s="1124"/>
      <c r="AO9" s="1124"/>
      <c r="AP9" s="1124">
        <v>1</v>
      </c>
      <c r="AQ9" s="1124"/>
      <c r="AR9" s="1124"/>
      <c r="AS9" s="1124"/>
      <c r="AT9" s="1124"/>
      <c r="AU9" s="1121"/>
      <c r="AV9" s="1121"/>
      <c r="AW9" s="1121"/>
      <c r="AX9" s="1121"/>
      <c r="AY9" s="1122"/>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23"/>
      <c r="AL10" s="1124"/>
      <c r="AM10" s="1124"/>
      <c r="AN10" s="1124"/>
      <c r="AO10" s="1124"/>
      <c r="AP10" s="1124"/>
      <c r="AQ10" s="1124"/>
      <c r="AR10" s="1124"/>
      <c r="AS10" s="1124"/>
      <c r="AT10" s="1124"/>
      <c r="AU10" s="1121"/>
      <c r="AV10" s="1121"/>
      <c r="AW10" s="1121"/>
      <c r="AX10" s="1121"/>
      <c r="AY10" s="1122"/>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23"/>
      <c r="AL11" s="1124"/>
      <c r="AM11" s="1124"/>
      <c r="AN11" s="1124"/>
      <c r="AO11" s="1124"/>
      <c r="AP11" s="1124"/>
      <c r="AQ11" s="1124"/>
      <c r="AR11" s="1124"/>
      <c r="AS11" s="1124"/>
      <c r="AT11" s="1124"/>
      <c r="AU11" s="1121"/>
      <c r="AV11" s="1121"/>
      <c r="AW11" s="1121"/>
      <c r="AX11" s="1121"/>
      <c r="AY11" s="1122"/>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23"/>
      <c r="AL12" s="1124"/>
      <c r="AM12" s="1124"/>
      <c r="AN12" s="1124"/>
      <c r="AO12" s="1124"/>
      <c r="AP12" s="1124"/>
      <c r="AQ12" s="1124"/>
      <c r="AR12" s="1124"/>
      <c r="AS12" s="1124"/>
      <c r="AT12" s="1124"/>
      <c r="AU12" s="1121"/>
      <c r="AV12" s="1121"/>
      <c r="AW12" s="1121"/>
      <c r="AX12" s="1121"/>
      <c r="AY12" s="1122"/>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23"/>
      <c r="AL13" s="1124"/>
      <c r="AM13" s="1124"/>
      <c r="AN13" s="1124"/>
      <c r="AO13" s="1124"/>
      <c r="AP13" s="1124"/>
      <c r="AQ13" s="1124"/>
      <c r="AR13" s="1124"/>
      <c r="AS13" s="1124"/>
      <c r="AT13" s="1124"/>
      <c r="AU13" s="1121"/>
      <c r="AV13" s="1121"/>
      <c r="AW13" s="1121"/>
      <c r="AX13" s="1121"/>
      <c r="AY13" s="1122"/>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23"/>
      <c r="AL14" s="1124"/>
      <c r="AM14" s="1124"/>
      <c r="AN14" s="1124"/>
      <c r="AO14" s="1124"/>
      <c r="AP14" s="1124"/>
      <c r="AQ14" s="1124"/>
      <c r="AR14" s="1124"/>
      <c r="AS14" s="1124"/>
      <c r="AT14" s="1124"/>
      <c r="AU14" s="1121"/>
      <c r="AV14" s="1121"/>
      <c r="AW14" s="1121"/>
      <c r="AX14" s="1121"/>
      <c r="AY14" s="1122"/>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23"/>
      <c r="AL15" s="1124"/>
      <c r="AM15" s="1124"/>
      <c r="AN15" s="1124"/>
      <c r="AO15" s="1124"/>
      <c r="AP15" s="1124"/>
      <c r="AQ15" s="1124"/>
      <c r="AR15" s="1124"/>
      <c r="AS15" s="1124"/>
      <c r="AT15" s="1124"/>
      <c r="AU15" s="1121"/>
      <c r="AV15" s="1121"/>
      <c r="AW15" s="1121"/>
      <c r="AX15" s="1121"/>
      <c r="AY15" s="1122"/>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23"/>
      <c r="AL16" s="1124"/>
      <c r="AM16" s="1124"/>
      <c r="AN16" s="1124"/>
      <c r="AO16" s="1124"/>
      <c r="AP16" s="1124"/>
      <c r="AQ16" s="1124"/>
      <c r="AR16" s="1124"/>
      <c r="AS16" s="1124"/>
      <c r="AT16" s="1124"/>
      <c r="AU16" s="1121"/>
      <c r="AV16" s="1121"/>
      <c r="AW16" s="1121"/>
      <c r="AX16" s="1121"/>
      <c r="AY16" s="1122"/>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23"/>
      <c r="AL17" s="1124"/>
      <c r="AM17" s="1124"/>
      <c r="AN17" s="1124"/>
      <c r="AO17" s="1124"/>
      <c r="AP17" s="1124"/>
      <c r="AQ17" s="1124"/>
      <c r="AR17" s="1124"/>
      <c r="AS17" s="1124"/>
      <c r="AT17" s="1124"/>
      <c r="AU17" s="1121"/>
      <c r="AV17" s="1121"/>
      <c r="AW17" s="1121"/>
      <c r="AX17" s="1121"/>
      <c r="AY17" s="1122"/>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23"/>
      <c r="AL18" s="1124"/>
      <c r="AM18" s="1124"/>
      <c r="AN18" s="1124"/>
      <c r="AO18" s="1124"/>
      <c r="AP18" s="1124"/>
      <c r="AQ18" s="1124"/>
      <c r="AR18" s="1124"/>
      <c r="AS18" s="1124"/>
      <c r="AT18" s="1124"/>
      <c r="AU18" s="1121"/>
      <c r="AV18" s="1121"/>
      <c r="AW18" s="1121"/>
      <c r="AX18" s="1121"/>
      <c r="AY18" s="1122"/>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23"/>
      <c r="AL19" s="1124"/>
      <c r="AM19" s="1124"/>
      <c r="AN19" s="1124"/>
      <c r="AO19" s="1124"/>
      <c r="AP19" s="1124"/>
      <c r="AQ19" s="1124"/>
      <c r="AR19" s="1124"/>
      <c r="AS19" s="1124"/>
      <c r="AT19" s="1124"/>
      <c r="AU19" s="1121"/>
      <c r="AV19" s="1121"/>
      <c r="AW19" s="1121"/>
      <c r="AX19" s="1121"/>
      <c r="AY19" s="1122"/>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23"/>
      <c r="AL20" s="1124"/>
      <c r="AM20" s="1124"/>
      <c r="AN20" s="1124"/>
      <c r="AO20" s="1124"/>
      <c r="AP20" s="1124"/>
      <c r="AQ20" s="1124"/>
      <c r="AR20" s="1124"/>
      <c r="AS20" s="1124"/>
      <c r="AT20" s="1124"/>
      <c r="AU20" s="1121"/>
      <c r="AV20" s="1121"/>
      <c r="AW20" s="1121"/>
      <c r="AX20" s="1121"/>
      <c r="AY20" s="1122"/>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23"/>
      <c r="AL21" s="1124"/>
      <c r="AM21" s="1124"/>
      <c r="AN21" s="1124"/>
      <c r="AO21" s="1124"/>
      <c r="AP21" s="1124"/>
      <c r="AQ21" s="1124"/>
      <c r="AR21" s="1124"/>
      <c r="AS21" s="1124"/>
      <c r="AT21" s="1124"/>
      <c r="AU21" s="1121"/>
      <c r="AV21" s="1121"/>
      <c r="AW21" s="1121"/>
      <c r="AX21" s="1121"/>
      <c r="AY21" s="1122"/>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8"/>
      <c r="R22" s="1119"/>
      <c r="S22" s="1119"/>
      <c r="T22" s="1119"/>
      <c r="U22" s="1119"/>
      <c r="V22" s="1119"/>
      <c r="W22" s="1119"/>
      <c r="X22" s="1119"/>
      <c r="Y22" s="1119"/>
      <c r="Z22" s="1119"/>
      <c r="AA22" s="1119"/>
      <c r="AB22" s="1119"/>
      <c r="AC22" s="1119"/>
      <c r="AD22" s="1119"/>
      <c r="AE22" s="1120"/>
      <c r="AF22" s="1048"/>
      <c r="AG22" s="1049"/>
      <c r="AH22" s="1049"/>
      <c r="AI22" s="1049"/>
      <c r="AJ22" s="1050"/>
      <c r="AK22" s="1114"/>
      <c r="AL22" s="1115"/>
      <c r="AM22" s="1115"/>
      <c r="AN22" s="1115"/>
      <c r="AO22" s="1115"/>
      <c r="AP22" s="1115"/>
      <c r="AQ22" s="1115"/>
      <c r="AR22" s="1115"/>
      <c r="AS22" s="1115"/>
      <c r="AT22" s="1115"/>
      <c r="AU22" s="1116"/>
      <c r="AV22" s="1116"/>
      <c r="AW22" s="1116"/>
      <c r="AX22" s="1116"/>
      <c r="AY22" s="1117"/>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105">
        <f>SUM(Q7:U9)</f>
        <v>6905</v>
      </c>
      <c r="R23" s="1106"/>
      <c r="S23" s="1106"/>
      <c r="T23" s="1106"/>
      <c r="U23" s="1106"/>
      <c r="V23" s="1106">
        <f>SUM(V7:Z9)</f>
        <v>6604</v>
      </c>
      <c r="W23" s="1106"/>
      <c r="X23" s="1106"/>
      <c r="Y23" s="1106"/>
      <c r="Z23" s="1106"/>
      <c r="AA23" s="1106">
        <f>SUM(AA7:AE9)</f>
        <v>301</v>
      </c>
      <c r="AB23" s="1106"/>
      <c r="AC23" s="1106"/>
      <c r="AD23" s="1106"/>
      <c r="AE23" s="1107"/>
      <c r="AF23" s="1108">
        <v>282</v>
      </c>
      <c r="AG23" s="1106"/>
      <c r="AH23" s="1106"/>
      <c r="AI23" s="1106"/>
      <c r="AJ23" s="1109"/>
      <c r="AK23" s="1110"/>
      <c r="AL23" s="1111"/>
      <c r="AM23" s="1111"/>
      <c r="AN23" s="1111"/>
      <c r="AO23" s="1111"/>
      <c r="AP23" s="1106">
        <f>SUM(AP7:AT9)</f>
        <v>7381</v>
      </c>
      <c r="AQ23" s="1106"/>
      <c r="AR23" s="1106"/>
      <c r="AS23" s="1106"/>
      <c r="AT23" s="1106"/>
      <c r="AU23" s="1112"/>
      <c r="AV23" s="1112"/>
      <c r="AW23" s="1112"/>
      <c r="AX23" s="1112"/>
      <c r="AY23" s="1113"/>
      <c r="AZ23" s="1102" t="s">
        <v>112</v>
      </c>
      <c r="BA23" s="1103"/>
      <c r="BB23" s="1103"/>
      <c r="BC23" s="1103"/>
      <c r="BD23" s="1104"/>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101" t="s">
        <v>372</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100" t="s">
        <v>373</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96" t="s">
        <v>377</v>
      </c>
      <c r="AG26" s="1037"/>
      <c r="AH26" s="1037"/>
      <c r="AI26" s="1037"/>
      <c r="AJ26" s="1097"/>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8"/>
      <c r="AG27" s="1040"/>
      <c r="AH27" s="1040"/>
      <c r="AI27" s="1040"/>
      <c r="AJ27" s="1099"/>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4" t="s">
        <v>382</v>
      </c>
      <c r="C28" s="1085"/>
      <c r="D28" s="1085"/>
      <c r="E28" s="1085"/>
      <c r="F28" s="1085"/>
      <c r="G28" s="1085"/>
      <c r="H28" s="1085"/>
      <c r="I28" s="1085"/>
      <c r="J28" s="1085"/>
      <c r="K28" s="1085"/>
      <c r="L28" s="1085"/>
      <c r="M28" s="1085"/>
      <c r="N28" s="1085"/>
      <c r="O28" s="1085"/>
      <c r="P28" s="1086"/>
      <c r="Q28" s="1087">
        <v>1077</v>
      </c>
      <c r="R28" s="1088"/>
      <c r="S28" s="1088"/>
      <c r="T28" s="1088"/>
      <c r="U28" s="1088"/>
      <c r="V28" s="1088">
        <v>1009</v>
      </c>
      <c r="W28" s="1088"/>
      <c r="X28" s="1088"/>
      <c r="Y28" s="1088"/>
      <c r="Z28" s="1088"/>
      <c r="AA28" s="1088">
        <v>68</v>
      </c>
      <c r="AB28" s="1088"/>
      <c r="AC28" s="1088"/>
      <c r="AD28" s="1088"/>
      <c r="AE28" s="1089"/>
      <c r="AF28" s="1090">
        <v>68</v>
      </c>
      <c r="AG28" s="1088"/>
      <c r="AH28" s="1088"/>
      <c r="AI28" s="1088"/>
      <c r="AJ28" s="1091"/>
      <c r="AK28" s="1092">
        <v>87</v>
      </c>
      <c r="AL28" s="1093"/>
      <c r="AM28" s="1093"/>
      <c r="AN28" s="1093"/>
      <c r="AO28" s="1094"/>
      <c r="AP28" s="1095" t="s">
        <v>555</v>
      </c>
      <c r="AQ28" s="1093"/>
      <c r="AR28" s="1093"/>
      <c r="AS28" s="1093"/>
      <c r="AT28" s="1094"/>
      <c r="AU28" s="1010" t="s">
        <v>555</v>
      </c>
      <c r="AV28" s="1008"/>
      <c r="AW28" s="1008"/>
      <c r="AX28" s="1008"/>
      <c r="AY28" s="1009"/>
      <c r="AZ28" s="1079" t="s">
        <v>555</v>
      </c>
      <c r="BA28" s="1080"/>
      <c r="BB28" s="1080"/>
      <c r="BC28" s="1080"/>
      <c r="BD28" s="1081"/>
      <c r="BE28" s="1082"/>
      <c r="BF28" s="1082"/>
      <c r="BG28" s="1082"/>
      <c r="BH28" s="1082"/>
      <c r="BI28" s="1083"/>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1132</v>
      </c>
      <c r="R29" s="1073"/>
      <c r="S29" s="1073"/>
      <c r="T29" s="1073"/>
      <c r="U29" s="1073"/>
      <c r="V29" s="1073">
        <v>1057</v>
      </c>
      <c r="W29" s="1073"/>
      <c r="X29" s="1073"/>
      <c r="Y29" s="1073"/>
      <c r="Z29" s="1073"/>
      <c r="AA29" s="1073">
        <v>75</v>
      </c>
      <c r="AB29" s="1073"/>
      <c r="AC29" s="1073"/>
      <c r="AD29" s="1073"/>
      <c r="AE29" s="1074"/>
      <c r="AF29" s="1048">
        <v>75</v>
      </c>
      <c r="AG29" s="1049"/>
      <c r="AH29" s="1049"/>
      <c r="AI29" s="1049"/>
      <c r="AJ29" s="1050"/>
      <c r="AK29" s="1075">
        <v>152</v>
      </c>
      <c r="AL29" s="1008"/>
      <c r="AM29" s="1008"/>
      <c r="AN29" s="1008"/>
      <c r="AO29" s="1009"/>
      <c r="AP29" s="1010" t="s">
        <v>555</v>
      </c>
      <c r="AQ29" s="1008"/>
      <c r="AR29" s="1008"/>
      <c r="AS29" s="1008"/>
      <c r="AT29" s="1009"/>
      <c r="AU29" s="1010" t="s">
        <v>555</v>
      </c>
      <c r="AV29" s="1008"/>
      <c r="AW29" s="1008"/>
      <c r="AX29" s="1008"/>
      <c r="AY29" s="1009"/>
      <c r="AZ29" s="1076" t="s">
        <v>555</v>
      </c>
      <c r="BA29" s="1077"/>
      <c r="BB29" s="1077"/>
      <c r="BC29" s="1077"/>
      <c r="BD29" s="1078"/>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85</v>
      </c>
      <c r="R30" s="1073"/>
      <c r="S30" s="1073"/>
      <c r="T30" s="1073"/>
      <c r="U30" s="1073"/>
      <c r="V30" s="1073">
        <v>84</v>
      </c>
      <c r="W30" s="1073"/>
      <c r="X30" s="1073"/>
      <c r="Y30" s="1073"/>
      <c r="Z30" s="1073"/>
      <c r="AA30" s="1073">
        <v>1</v>
      </c>
      <c r="AB30" s="1073"/>
      <c r="AC30" s="1073"/>
      <c r="AD30" s="1073"/>
      <c r="AE30" s="1074"/>
      <c r="AF30" s="1048">
        <v>1</v>
      </c>
      <c r="AG30" s="1049"/>
      <c r="AH30" s="1049"/>
      <c r="AI30" s="1049"/>
      <c r="AJ30" s="1050"/>
      <c r="AK30" s="1075">
        <v>38</v>
      </c>
      <c r="AL30" s="1008"/>
      <c r="AM30" s="1008"/>
      <c r="AN30" s="1008"/>
      <c r="AO30" s="1009"/>
      <c r="AP30" s="1010" t="s">
        <v>555</v>
      </c>
      <c r="AQ30" s="1008"/>
      <c r="AR30" s="1008"/>
      <c r="AS30" s="1008"/>
      <c r="AT30" s="1009"/>
      <c r="AU30" s="1010" t="s">
        <v>555</v>
      </c>
      <c r="AV30" s="1008"/>
      <c r="AW30" s="1008"/>
      <c r="AX30" s="1008"/>
      <c r="AY30" s="1009"/>
      <c r="AZ30" s="1076" t="s">
        <v>555</v>
      </c>
      <c r="BA30" s="1077"/>
      <c r="BB30" s="1077"/>
      <c r="BC30" s="1077"/>
      <c r="BD30" s="1078"/>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56</v>
      </c>
      <c r="R31" s="1073"/>
      <c r="S31" s="1073"/>
      <c r="T31" s="1073"/>
      <c r="U31" s="1073"/>
      <c r="V31" s="1073">
        <v>56</v>
      </c>
      <c r="W31" s="1073"/>
      <c r="X31" s="1073"/>
      <c r="Y31" s="1073"/>
      <c r="Z31" s="1073"/>
      <c r="AA31" s="1073" t="s">
        <v>555</v>
      </c>
      <c r="AB31" s="1073"/>
      <c r="AC31" s="1073"/>
      <c r="AD31" s="1073"/>
      <c r="AE31" s="1074"/>
      <c r="AF31" s="1048" t="s">
        <v>112</v>
      </c>
      <c r="AG31" s="1049"/>
      <c r="AH31" s="1049"/>
      <c r="AI31" s="1049"/>
      <c r="AJ31" s="1050"/>
      <c r="AK31" s="1075">
        <v>19</v>
      </c>
      <c r="AL31" s="1008"/>
      <c r="AM31" s="1008"/>
      <c r="AN31" s="1008"/>
      <c r="AO31" s="1009"/>
      <c r="AP31" s="1010">
        <v>231</v>
      </c>
      <c r="AQ31" s="1008"/>
      <c r="AR31" s="1008"/>
      <c r="AS31" s="1008"/>
      <c r="AT31" s="1009"/>
      <c r="AU31" s="1010" t="s">
        <v>555</v>
      </c>
      <c r="AV31" s="1008"/>
      <c r="AW31" s="1008"/>
      <c r="AX31" s="1008"/>
      <c r="AY31" s="1009"/>
      <c r="AZ31" s="1076" t="s">
        <v>555</v>
      </c>
      <c r="BA31" s="1077"/>
      <c r="BB31" s="1077"/>
      <c r="BC31" s="1077"/>
      <c r="BD31" s="1078"/>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386</v>
      </c>
      <c r="C32" s="1067"/>
      <c r="D32" s="1067"/>
      <c r="E32" s="1067"/>
      <c r="F32" s="1067"/>
      <c r="G32" s="1067"/>
      <c r="H32" s="1067"/>
      <c r="I32" s="1067"/>
      <c r="J32" s="1067"/>
      <c r="K32" s="1067"/>
      <c r="L32" s="1067"/>
      <c r="M32" s="1067"/>
      <c r="N32" s="1067"/>
      <c r="O32" s="1067"/>
      <c r="P32" s="1068"/>
      <c r="Q32" s="1072">
        <v>80</v>
      </c>
      <c r="R32" s="1073"/>
      <c r="S32" s="1073"/>
      <c r="T32" s="1073"/>
      <c r="U32" s="1073"/>
      <c r="V32" s="1073">
        <v>67</v>
      </c>
      <c r="W32" s="1073"/>
      <c r="X32" s="1073"/>
      <c r="Y32" s="1073"/>
      <c r="Z32" s="1073"/>
      <c r="AA32" s="1073">
        <v>13</v>
      </c>
      <c r="AB32" s="1073"/>
      <c r="AC32" s="1073"/>
      <c r="AD32" s="1073"/>
      <c r="AE32" s="1074"/>
      <c r="AF32" s="1048">
        <v>206</v>
      </c>
      <c r="AG32" s="1049"/>
      <c r="AH32" s="1049"/>
      <c r="AI32" s="1049"/>
      <c r="AJ32" s="1050"/>
      <c r="AK32" s="1075" t="s">
        <v>555</v>
      </c>
      <c r="AL32" s="1008"/>
      <c r="AM32" s="1008"/>
      <c r="AN32" s="1008"/>
      <c r="AO32" s="1009"/>
      <c r="AP32" s="1010">
        <v>58</v>
      </c>
      <c r="AQ32" s="1008"/>
      <c r="AR32" s="1008"/>
      <c r="AS32" s="1008"/>
      <c r="AT32" s="1009"/>
      <c r="AU32" s="1010" t="s">
        <v>555</v>
      </c>
      <c r="AV32" s="1008"/>
      <c r="AW32" s="1008"/>
      <c r="AX32" s="1008"/>
      <c r="AY32" s="1009"/>
      <c r="AZ32" s="1076" t="s">
        <v>555</v>
      </c>
      <c r="BA32" s="1077"/>
      <c r="BB32" s="1077"/>
      <c r="BC32" s="1077"/>
      <c r="BD32" s="1078"/>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1815</v>
      </c>
      <c r="R33" s="1073"/>
      <c r="S33" s="1073"/>
      <c r="T33" s="1073"/>
      <c r="U33" s="1073"/>
      <c r="V33" s="1073">
        <v>1809</v>
      </c>
      <c r="W33" s="1073"/>
      <c r="X33" s="1073"/>
      <c r="Y33" s="1073"/>
      <c r="Z33" s="1073"/>
      <c r="AA33" s="1073">
        <v>6</v>
      </c>
      <c r="AB33" s="1073"/>
      <c r="AC33" s="1073"/>
      <c r="AD33" s="1073"/>
      <c r="AE33" s="1074"/>
      <c r="AF33" s="1048">
        <v>392</v>
      </c>
      <c r="AG33" s="1049"/>
      <c r="AH33" s="1049"/>
      <c r="AI33" s="1049"/>
      <c r="AJ33" s="1050"/>
      <c r="AK33" s="1075">
        <v>450</v>
      </c>
      <c r="AL33" s="1008"/>
      <c r="AM33" s="1008"/>
      <c r="AN33" s="1008"/>
      <c r="AO33" s="1009"/>
      <c r="AP33" s="1010">
        <v>3470</v>
      </c>
      <c r="AQ33" s="1008"/>
      <c r="AR33" s="1008"/>
      <c r="AS33" s="1008"/>
      <c r="AT33" s="1009"/>
      <c r="AU33" s="1010">
        <v>3470</v>
      </c>
      <c r="AV33" s="1008"/>
      <c r="AW33" s="1008"/>
      <c r="AX33" s="1008"/>
      <c r="AY33" s="1009"/>
      <c r="AZ33" s="1076" t="s">
        <v>555</v>
      </c>
      <c r="BA33" s="1077"/>
      <c r="BB33" s="1077"/>
      <c r="BC33" s="1077"/>
      <c r="BD33" s="1078"/>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7</v>
      </c>
      <c r="R34" s="1073"/>
      <c r="S34" s="1073"/>
      <c r="T34" s="1073"/>
      <c r="U34" s="1073"/>
      <c r="V34" s="1073">
        <v>7</v>
      </c>
      <c r="W34" s="1073"/>
      <c r="X34" s="1073"/>
      <c r="Y34" s="1073"/>
      <c r="Z34" s="1073"/>
      <c r="AA34" s="1073" t="s">
        <v>555</v>
      </c>
      <c r="AB34" s="1073"/>
      <c r="AC34" s="1073"/>
      <c r="AD34" s="1073"/>
      <c r="AE34" s="1074"/>
      <c r="AF34" s="1048" t="s">
        <v>112</v>
      </c>
      <c r="AG34" s="1049"/>
      <c r="AH34" s="1049"/>
      <c r="AI34" s="1049"/>
      <c r="AJ34" s="1050"/>
      <c r="AK34" s="1075">
        <v>2</v>
      </c>
      <c r="AL34" s="1008"/>
      <c r="AM34" s="1008"/>
      <c r="AN34" s="1008"/>
      <c r="AO34" s="1009"/>
      <c r="AP34" s="1010" t="s">
        <v>555</v>
      </c>
      <c r="AQ34" s="1008"/>
      <c r="AR34" s="1008"/>
      <c r="AS34" s="1008"/>
      <c r="AT34" s="1009"/>
      <c r="AU34" s="1010">
        <v>2</v>
      </c>
      <c r="AV34" s="1008"/>
      <c r="AW34" s="1008"/>
      <c r="AX34" s="1008"/>
      <c r="AY34" s="1009"/>
      <c r="AZ34" s="1076" t="s">
        <v>555</v>
      </c>
      <c r="BA34" s="1077"/>
      <c r="BB34" s="1077"/>
      <c r="BC34" s="1077"/>
      <c r="BD34" s="1078"/>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286</v>
      </c>
      <c r="R35" s="1073"/>
      <c r="S35" s="1073"/>
      <c r="T35" s="1073"/>
      <c r="U35" s="1073"/>
      <c r="V35" s="1073">
        <v>282</v>
      </c>
      <c r="W35" s="1073"/>
      <c r="X35" s="1073"/>
      <c r="Y35" s="1073"/>
      <c r="Z35" s="1073"/>
      <c r="AA35" s="1073">
        <v>4</v>
      </c>
      <c r="AB35" s="1073"/>
      <c r="AC35" s="1073"/>
      <c r="AD35" s="1073"/>
      <c r="AE35" s="1074"/>
      <c r="AF35" s="1048">
        <v>3</v>
      </c>
      <c r="AG35" s="1049"/>
      <c r="AH35" s="1049"/>
      <c r="AI35" s="1049"/>
      <c r="AJ35" s="1050"/>
      <c r="AK35" s="1075">
        <v>138</v>
      </c>
      <c r="AL35" s="1008"/>
      <c r="AM35" s="1008"/>
      <c r="AN35" s="1008"/>
      <c r="AO35" s="1009"/>
      <c r="AP35" s="1010">
        <v>1995</v>
      </c>
      <c r="AQ35" s="1008"/>
      <c r="AR35" s="1008"/>
      <c r="AS35" s="1008"/>
      <c r="AT35" s="1009"/>
      <c r="AU35" s="1010">
        <v>1438</v>
      </c>
      <c r="AV35" s="1008"/>
      <c r="AW35" s="1008"/>
      <c r="AX35" s="1008"/>
      <c r="AY35" s="1009"/>
      <c r="AZ35" s="1076" t="s">
        <v>555</v>
      </c>
      <c r="BA35" s="1077"/>
      <c r="BB35" s="1077"/>
      <c r="BC35" s="1077"/>
      <c r="BD35" s="1078"/>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344</v>
      </c>
      <c r="R36" s="1073"/>
      <c r="S36" s="1073"/>
      <c r="T36" s="1073"/>
      <c r="U36" s="1073"/>
      <c r="V36" s="1073">
        <v>342</v>
      </c>
      <c r="W36" s="1073"/>
      <c r="X36" s="1073"/>
      <c r="Y36" s="1073"/>
      <c r="Z36" s="1073"/>
      <c r="AA36" s="1073">
        <v>2</v>
      </c>
      <c r="AB36" s="1073"/>
      <c r="AC36" s="1073"/>
      <c r="AD36" s="1073"/>
      <c r="AE36" s="1074"/>
      <c r="AF36" s="1048">
        <v>2</v>
      </c>
      <c r="AG36" s="1049"/>
      <c r="AH36" s="1049"/>
      <c r="AI36" s="1049"/>
      <c r="AJ36" s="1050"/>
      <c r="AK36" s="1075">
        <v>223</v>
      </c>
      <c r="AL36" s="1008"/>
      <c r="AM36" s="1008"/>
      <c r="AN36" s="1008"/>
      <c r="AO36" s="1009"/>
      <c r="AP36" s="1010">
        <v>2669</v>
      </c>
      <c r="AQ36" s="1008"/>
      <c r="AR36" s="1008"/>
      <c r="AS36" s="1008"/>
      <c r="AT36" s="1009"/>
      <c r="AU36" s="1010">
        <v>2138</v>
      </c>
      <c r="AV36" s="1008"/>
      <c r="AW36" s="1008"/>
      <c r="AX36" s="1008"/>
      <c r="AY36" s="1009"/>
      <c r="AZ36" s="1076" t="s">
        <v>555</v>
      </c>
      <c r="BA36" s="1077"/>
      <c r="BB36" s="1077"/>
      <c r="BC36" s="1077"/>
      <c r="BD36" s="1078"/>
      <c r="BE36" s="1061" t="s">
        <v>390</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393</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394</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746</v>
      </c>
      <c r="AG63" s="988"/>
      <c r="AH63" s="988"/>
      <c r="AI63" s="988"/>
      <c r="AJ63" s="1059"/>
      <c r="AK63" s="1060"/>
      <c r="AL63" s="992"/>
      <c r="AM63" s="992"/>
      <c r="AN63" s="992"/>
      <c r="AO63" s="992"/>
      <c r="AP63" s="988">
        <f>SUM(AP28:AT36)</f>
        <v>8423</v>
      </c>
      <c r="AQ63" s="988"/>
      <c r="AR63" s="988"/>
      <c r="AS63" s="988"/>
      <c r="AT63" s="988"/>
      <c r="AU63" s="988">
        <f>SUM(AU28:AY36)</f>
        <v>7048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396</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397</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3" t="s">
        <v>542</v>
      </c>
      <c r="C68" s="1014"/>
      <c r="D68" s="1014"/>
      <c r="E68" s="1014"/>
      <c r="F68" s="1014"/>
      <c r="G68" s="1014"/>
      <c r="H68" s="1014"/>
      <c r="I68" s="1014"/>
      <c r="J68" s="1014"/>
      <c r="K68" s="1014"/>
      <c r="L68" s="1014"/>
      <c r="M68" s="1014"/>
      <c r="N68" s="1014"/>
      <c r="O68" s="1014"/>
      <c r="P68" s="1015"/>
      <c r="Q68" s="1016">
        <v>2477</v>
      </c>
      <c r="R68" s="1017"/>
      <c r="S68" s="1017"/>
      <c r="T68" s="1017"/>
      <c r="U68" s="1017"/>
      <c r="V68" s="1017">
        <v>2435</v>
      </c>
      <c r="W68" s="1017"/>
      <c r="X68" s="1017"/>
      <c r="Y68" s="1017"/>
      <c r="Z68" s="1017"/>
      <c r="AA68" s="1017">
        <v>42</v>
      </c>
      <c r="AB68" s="1017"/>
      <c r="AC68" s="1017"/>
      <c r="AD68" s="1017"/>
      <c r="AE68" s="1017"/>
      <c r="AF68" s="1017">
        <v>42</v>
      </c>
      <c r="AG68" s="1017"/>
      <c r="AH68" s="1017"/>
      <c r="AI68" s="1017"/>
      <c r="AJ68" s="1017"/>
      <c r="AK68" s="1017" t="s">
        <v>545</v>
      </c>
      <c r="AL68" s="1017"/>
      <c r="AM68" s="1017"/>
      <c r="AN68" s="1017"/>
      <c r="AO68" s="1017"/>
      <c r="AP68" s="1000" t="s">
        <v>545</v>
      </c>
      <c r="AQ68" s="1000"/>
      <c r="AR68" s="1000"/>
      <c r="AS68" s="1000"/>
      <c r="AT68" s="1000"/>
      <c r="AU68" s="1000" t="s">
        <v>545</v>
      </c>
      <c r="AV68" s="1000"/>
      <c r="AW68" s="1000"/>
      <c r="AX68" s="1000"/>
      <c r="AY68" s="1000"/>
      <c r="AZ68" s="1011"/>
      <c r="BA68" s="1011"/>
      <c r="BB68" s="1011"/>
      <c r="BC68" s="1011"/>
      <c r="BD68" s="1012"/>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16</v>
      </c>
      <c r="R69" s="1000"/>
      <c r="S69" s="1000"/>
      <c r="T69" s="1000"/>
      <c r="U69" s="1000"/>
      <c r="V69" s="1000">
        <v>15</v>
      </c>
      <c r="W69" s="1000"/>
      <c r="X69" s="1000"/>
      <c r="Y69" s="1000"/>
      <c r="Z69" s="1000"/>
      <c r="AA69" s="1000">
        <v>1</v>
      </c>
      <c r="AB69" s="1000"/>
      <c r="AC69" s="1000"/>
      <c r="AD69" s="1000"/>
      <c r="AE69" s="1000"/>
      <c r="AF69" s="1000">
        <v>1</v>
      </c>
      <c r="AG69" s="1000"/>
      <c r="AH69" s="1000"/>
      <c r="AI69" s="1000"/>
      <c r="AJ69" s="1000"/>
      <c r="AK69" s="1000">
        <v>1</v>
      </c>
      <c r="AL69" s="1000"/>
      <c r="AM69" s="1000"/>
      <c r="AN69" s="1000"/>
      <c r="AO69" s="1000"/>
      <c r="AP69" s="1000" t="s">
        <v>545</v>
      </c>
      <c r="AQ69" s="1000"/>
      <c r="AR69" s="1000"/>
      <c r="AS69" s="1000"/>
      <c r="AT69" s="1000"/>
      <c r="AU69" s="1000" t="s">
        <v>545</v>
      </c>
      <c r="AV69" s="1000"/>
      <c r="AW69" s="1000"/>
      <c r="AX69" s="1000"/>
      <c r="AY69" s="1000"/>
      <c r="AZ69" s="1001" t="s">
        <v>547</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0</v>
      </c>
      <c r="R70" s="1000"/>
      <c r="S70" s="1000"/>
      <c r="T70" s="1000"/>
      <c r="U70" s="1000"/>
      <c r="V70" s="1000">
        <v>0</v>
      </c>
      <c r="W70" s="1000"/>
      <c r="X70" s="1000"/>
      <c r="Y70" s="1000"/>
      <c r="Z70" s="1000"/>
      <c r="AA70" s="1000" t="s">
        <v>545</v>
      </c>
      <c r="AB70" s="1000"/>
      <c r="AC70" s="1000"/>
      <c r="AD70" s="1000"/>
      <c r="AE70" s="1000"/>
      <c r="AF70" s="1000" t="s">
        <v>545</v>
      </c>
      <c r="AG70" s="1000"/>
      <c r="AH70" s="1000"/>
      <c r="AI70" s="1000"/>
      <c r="AJ70" s="1000"/>
      <c r="AK70" s="1000" t="s">
        <v>545</v>
      </c>
      <c r="AL70" s="1000"/>
      <c r="AM70" s="1000"/>
      <c r="AN70" s="1000"/>
      <c r="AO70" s="1000"/>
      <c r="AP70" s="1000" t="s">
        <v>545</v>
      </c>
      <c r="AQ70" s="1000"/>
      <c r="AR70" s="1000"/>
      <c r="AS70" s="1000"/>
      <c r="AT70" s="1000"/>
      <c r="AU70" s="1000" t="s">
        <v>545</v>
      </c>
      <c r="AV70" s="1000"/>
      <c r="AW70" s="1000"/>
      <c r="AX70" s="1000"/>
      <c r="AY70" s="1000"/>
      <c r="AZ70" s="1001" t="s">
        <v>548</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4693</v>
      </c>
      <c r="R71" s="1000"/>
      <c r="S71" s="1000"/>
      <c r="T71" s="1000"/>
      <c r="U71" s="1000"/>
      <c r="V71" s="1000">
        <v>4661</v>
      </c>
      <c r="W71" s="1000"/>
      <c r="X71" s="1000"/>
      <c r="Y71" s="1000"/>
      <c r="Z71" s="1000"/>
      <c r="AA71" s="1000">
        <v>32</v>
      </c>
      <c r="AB71" s="1000"/>
      <c r="AC71" s="1000"/>
      <c r="AD71" s="1000"/>
      <c r="AE71" s="1000"/>
      <c r="AF71" s="1000">
        <v>32</v>
      </c>
      <c r="AG71" s="1000"/>
      <c r="AH71" s="1000"/>
      <c r="AI71" s="1000"/>
      <c r="AJ71" s="1000"/>
      <c r="AK71" s="1000">
        <v>268</v>
      </c>
      <c r="AL71" s="1000"/>
      <c r="AM71" s="1000"/>
      <c r="AN71" s="1000"/>
      <c r="AO71" s="1000"/>
      <c r="AP71" s="1000">
        <v>2361</v>
      </c>
      <c r="AQ71" s="1000"/>
      <c r="AR71" s="1000"/>
      <c r="AS71" s="1000"/>
      <c r="AT71" s="1000"/>
      <c r="AU71" s="1000">
        <v>76</v>
      </c>
      <c r="AV71" s="1000"/>
      <c r="AW71" s="1000"/>
      <c r="AX71" s="1000"/>
      <c r="AY71" s="1000"/>
      <c r="AZ71" s="1001" t="s">
        <v>547</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8</v>
      </c>
      <c r="R72" s="1000"/>
      <c r="S72" s="1000"/>
      <c r="T72" s="1000"/>
      <c r="U72" s="1000"/>
      <c r="V72" s="1000">
        <v>8</v>
      </c>
      <c r="W72" s="1000"/>
      <c r="X72" s="1000"/>
      <c r="Y72" s="1000"/>
      <c r="Z72" s="1000"/>
      <c r="AA72" s="1000">
        <v>0</v>
      </c>
      <c r="AB72" s="1000"/>
      <c r="AC72" s="1000"/>
      <c r="AD72" s="1000"/>
      <c r="AE72" s="1000"/>
      <c r="AF72" s="1000">
        <v>0</v>
      </c>
      <c r="AG72" s="1000"/>
      <c r="AH72" s="1000"/>
      <c r="AI72" s="1000"/>
      <c r="AJ72" s="1000"/>
      <c r="AK72" s="1000">
        <v>3</v>
      </c>
      <c r="AL72" s="1000"/>
      <c r="AM72" s="1000"/>
      <c r="AN72" s="1000"/>
      <c r="AO72" s="1000"/>
      <c r="AP72" s="1000" t="s">
        <v>545</v>
      </c>
      <c r="AQ72" s="1000"/>
      <c r="AR72" s="1000"/>
      <c r="AS72" s="1000"/>
      <c r="AT72" s="1000"/>
      <c r="AU72" s="1000" t="s">
        <v>545</v>
      </c>
      <c r="AV72" s="1000"/>
      <c r="AW72" s="1000"/>
      <c r="AX72" s="1000"/>
      <c r="AY72" s="1000"/>
      <c r="AZ72" s="1001" t="s">
        <v>550</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19</v>
      </c>
      <c r="R73" s="1000"/>
      <c r="S73" s="1000"/>
      <c r="T73" s="1000"/>
      <c r="U73" s="1000"/>
      <c r="V73" s="1000">
        <v>19</v>
      </c>
      <c r="W73" s="1000"/>
      <c r="X73" s="1000"/>
      <c r="Y73" s="1000"/>
      <c r="Z73" s="1000"/>
      <c r="AA73" s="1000">
        <v>0</v>
      </c>
      <c r="AB73" s="1000"/>
      <c r="AC73" s="1000"/>
      <c r="AD73" s="1000"/>
      <c r="AE73" s="1000"/>
      <c r="AF73" s="1000">
        <v>0</v>
      </c>
      <c r="AG73" s="1000"/>
      <c r="AH73" s="1000"/>
      <c r="AI73" s="1000"/>
      <c r="AJ73" s="1000"/>
      <c r="AK73" s="1000">
        <v>16</v>
      </c>
      <c r="AL73" s="1000"/>
      <c r="AM73" s="1000"/>
      <c r="AN73" s="1000"/>
      <c r="AO73" s="1000"/>
      <c r="AP73" s="1000" t="s">
        <v>545</v>
      </c>
      <c r="AQ73" s="1000"/>
      <c r="AR73" s="1000"/>
      <c r="AS73" s="1000"/>
      <c r="AT73" s="1000"/>
      <c r="AU73" s="1000" t="s">
        <v>545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551</v>
      </c>
      <c r="C74" s="1004"/>
      <c r="D74" s="1004"/>
      <c r="E74" s="1004"/>
      <c r="F74" s="1004"/>
      <c r="G74" s="1004"/>
      <c r="H74" s="1004"/>
      <c r="I74" s="1004"/>
      <c r="J74" s="1004"/>
      <c r="K74" s="1004"/>
      <c r="L74" s="1004"/>
      <c r="M74" s="1004"/>
      <c r="N74" s="1004"/>
      <c r="O74" s="1004"/>
      <c r="P74" s="1005"/>
      <c r="Q74" s="1006">
        <v>674</v>
      </c>
      <c r="R74" s="1000"/>
      <c r="S74" s="1000"/>
      <c r="T74" s="1000"/>
      <c r="U74" s="1000"/>
      <c r="V74" s="1000">
        <v>671</v>
      </c>
      <c r="W74" s="1000"/>
      <c r="X74" s="1000"/>
      <c r="Y74" s="1000"/>
      <c r="Z74" s="1000"/>
      <c r="AA74" s="1000">
        <v>3</v>
      </c>
      <c r="AB74" s="1000"/>
      <c r="AC74" s="1000"/>
      <c r="AD74" s="1000"/>
      <c r="AE74" s="1000"/>
      <c r="AF74" s="1000">
        <v>3</v>
      </c>
      <c r="AG74" s="1000"/>
      <c r="AH74" s="1000"/>
      <c r="AI74" s="1000"/>
      <c r="AJ74" s="1000"/>
      <c r="AK74" s="1000">
        <v>64</v>
      </c>
      <c r="AL74" s="1000"/>
      <c r="AM74" s="1000"/>
      <c r="AN74" s="1000"/>
      <c r="AO74" s="1000"/>
      <c r="AP74" s="1000" t="s">
        <v>545</v>
      </c>
      <c r="AQ74" s="1000"/>
      <c r="AR74" s="1000"/>
      <c r="AS74" s="1000"/>
      <c r="AT74" s="1000"/>
      <c r="AU74" s="1000" t="s">
        <v>545</v>
      </c>
      <c r="AV74" s="1000"/>
      <c r="AW74" s="1000"/>
      <c r="AX74" s="1000"/>
      <c r="AY74" s="1000"/>
      <c r="AZ74" s="1001" t="s">
        <v>547</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81286</v>
      </c>
      <c r="R75" s="1008"/>
      <c r="S75" s="1008"/>
      <c r="T75" s="1008"/>
      <c r="U75" s="1009"/>
      <c r="V75" s="1010">
        <v>78524</v>
      </c>
      <c r="W75" s="1008"/>
      <c r="X75" s="1008"/>
      <c r="Y75" s="1008"/>
      <c r="Z75" s="1009"/>
      <c r="AA75" s="1010">
        <v>2761</v>
      </c>
      <c r="AB75" s="1008"/>
      <c r="AC75" s="1008"/>
      <c r="AD75" s="1008"/>
      <c r="AE75" s="1009"/>
      <c r="AF75" s="1010">
        <v>2761</v>
      </c>
      <c r="AG75" s="1008"/>
      <c r="AH75" s="1008"/>
      <c r="AI75" s="1008"/>
      <c r="AJ75" s="1009"/>
      <c r="AK75" s="1010">
        <v>909</v>
      </c>
      <c r="AL75" s="1008"/>
      <c r="AM75" s="1008"/>
      <c r="AN75" s="1008"/>
      <c r="AO75" s="1009"/>
      <c r="AP75" s="1000" t="s">
        <v>545</v>
      </c>
      <c r="AQ75" s="1000"/>
      <c r="AR75" s="1000"/>
      <c r="AS75" s="1000"/>
      <c r="AT75" s="1000"/>
      <c r="AU75" s="1000" t="s">
        <v>545</v>
      </c>
      <c r="AV75" s="1000"/>
      <c r="AW75" s="1000"/>
      <c r="AX75" s="1000"/>
      <c r="AY75" s="1000"/>
      <c r="AZ75" s="1001" t="s">
        <v>552</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398</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SUM(AF68:AJ75)</f>
        <v>2839</v>
      </c>
      <c r="AG88" s="988"/>
      <c r="AH88" s="988"/>
      <c r="AI88" s="988"/>
      <c r="AJ88" s="988"/>
      <c r="AK88" s="992"/>
      <c r="AL88" s="992"/>
      <c r="AM88" s="992"/>
      <c r="AN88" s="992"/>
      <c r="AO88" s="992"/>
      <c r="AP88" s="988">
        <f>SUM(AP68:AT75)</f>
        <v>2361</v>
      </c>
      <c r="AQ88" s="988"/>
      <c r="AR88" s="988"/>
      <c r="AS88" s="988"/>
      <c r="AT88" s="988"/>
      <c r="AU88" s="988">
        <f>SUM(AU68:AY75)</f>
        <v>76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399</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f>
        <v>15</v>
      </c>
      <c r="CS102" s="980"/>
      <c r="CT102" s="980"/>
      <c r="CU102" s="980"/>
      <c r="CV102" s="981"/>
      <c r="CW102" s="979">
        <f t="shared" ref="CW102" si="0">SUM(CW7:DA8)</f>
        <v>1</v>
      </c>
      <c r="CX102" s="980"/>
      <c r="CY102" s="980"/>
      <c r="CZ102" s="980"/>
      <c r="DA102" s="981"/>
      <c r="DB102" s="979" t="s">
        <v>557</v>
      </c>
      <c r="DC102" s="980"/>
      <c r="DD102" s="980"/>
      <c r="DE102" s="980"/>
      <c r="DF102" s="981"/>
      <c r="DG102" s="979">
        <f t="shared" ref="DG102" si="1">SUM(DG7:DK8)</f>
        <v>109</v>
      </c>
      <c r="DH102" s="980"/>
      <c r="DI102" s="980"/>
      <c r="DJ102" s="980"/>
      <c r="DK102" s="981"/>
      <c r="DL102" s="979" t="s">
        <v>557</v>
      </c>
      <c r="DM102" s="980"/>
      <c r="DN102" s="980"/>
      <c r="DO102" s="980"/>
      <c r="DP102" s="981"/>
      <c r="DQ102" s="979" t="s">
        <v>557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406</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407</v>
      </c>
      <c r="AB109" s="923"/>
      <c r="AC109" s="923"/>
      <c r="AD109" s="923"/>
      <c r="AE109" s="924"/>
      <c r="AF109" s="925" t="s">
        <v>288</v>
      </c>
      <c r="AG109" s="923"/>
      <c r="AH109" s="923"/>
      <c r="AI109" s="923"/>
      <c r="AJ109" s="924"/>
      <c r="AK109" s="925" t="s">
        <v>287</v>
      </c>
      <c r="AL109" s="923"/>
      <c r="AM109" s="923"/>
      <c r="AN109" s="923"/>
      <c r="AO109" s="924"/>
      <c r="AP109" s="925" t="s">
        <v>408</v>
      </c>
      <c r="AQ109" s="923"/>
      <c r="AR109" s="923"/>
      <c r="AS109" s="923"/>
      <c r="AT109" s="954"/>
      <c r="AU109" s="922" t="s">
        <v>406</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407</v>
      </c>
      <c r="BR109" s="923"/>
      <c r="BS109" s="923"/>
      <c r="BT109" s="923"/>
      <c r="BU109" s="924"/>
      <c r="BV109" s="925" t="s">
        <v>288</v>
      </c>
      <c r="BW109" s="923"/>
      <c r="BX109" s="923"/>
      <c r="BY109" s="923"/>
      <c r="BZ109" s="924"/>
      <c r="CA109" s="925" t="s">
        <v>287</v>
      </c>
      <c r="CB109" s="923"/>
      <c r="CC109" s="923"/>
      <c r="CD109" s="923"/>
      <c r="CE109" s="924"/>
      <c r="CF109" s="961" t="s">
        <v>408</v>
      </c>
      <c r="CG109" s="961"/>
      <c r="CH109" s="961"/>
      <c r="CI109" s="961"/>
      <c r="CJ109" s="961"/>
      <c r="CK109" s="925" t="s">
        <v>409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407</v>
      </c>
      <c r="DH109" s="923"/>
      <c r="DI109" s="923"/>
      <c r="DJ109" s="923"/>
      <c r="DK109" s="924"/>
      <c r="DL109" s="925" t="s">
        <v>288</v>
      </c>
      <c r="DM109" s="923"/>
      <c r="DN109" s="923"/>
      <c r="DO109" s="923"/>
      <c r="DP109" s="924"/>
      <c r="DQ109" s="925" t="s">
        <v>287</v>
      </c>
      <c r="DR109" s="923"/>
      <c r="DS109" s="923"/>
      <c r="DT109" s="923"/>
      <c r="DU109" s="924"/>
      <c r="DV109" s="925" t="s">
        <v>408</v>
      </c>
      <c r="DW109" s="923"/>
      <c r="DX109" s="923"/>
      <c r="DY109" s="923"/>
      <c r="DZ109" s="954"/>
    </row>
    <row r="110" spans="1:131" s="199" customFormat="1" ht="26.25" customHeight="1" x14ac:dyDescent="0.15">
      <c r="A110" s="825" t="s">
        <v>410</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571427</v>
      </c>
      <c r="AB110" s="916"/>
      <c r="AC110" s="916"/>
      <c r="AD110" s="916"/>
      <c r="AE110" s="917"/>
      <c r="AF110" s="918">
        <v>557004</v>
      </c>
      <c r="AG110" s="916"/>
      <c r="AH110" s="916"/>
      <c r="AI110" s="916"/>
      <c r="AJ110" s="917"/>
      <c r="AK110" s="918">
        <v>487006</v>
      </c>
      <c r="AL110" s="916"/>
      <c r="AM110" s="916"/>
      <c r="AN110" s="916"/>
      <c r="AO110" s="917"/>
      <c r="AP110" s="919">
        <v>17.7</v>
      </c>
      <c r="AQ110" s="920"/>
      <c r="AR110" s="920"/>
      <c r="AS110" s="920"/>
      <c r="AT110" s="921"/>
      <c r="AU110" s="955" t="s">
        <v>61</v>
      </c>
      <c r="AV110" s="956"/>
      <c r="AW110" s="956"/>
      <c r="AX110" s="956"/>
      <c r="AY110" s="956"/>
      <c r="AZ110" s="881" t="s">
        <v>411</v>
      </c>
      <c r="BA110" s="826"/>
      <c r="BB110" s="826"/>
      <c r="BC110" s="826"/>
      <c r="BD110" s="826"/>
      <c r="BE110" s="826"/>
      <c r="BF110" s="826"/>
      <c r="BG110" s="826"/>
      <c r="BH110" s="826"/>
      <c r="BI110" s="826"/>
      <c r="BJ110" s="826"/>
      <c r="BK110" s="826"/>
      <c r="BL110" s="826"/>
      <c r="BM110" s="826"/>
      <c r="BN110" s="826"/>
      <c r="BO110" s="826"/>
      <c r="BP110" s="827"/>
      <c r="BQ110" s="882">
        <v>6359552</v>
      </c>
      <c r="BR110" s="863"/>
      <c r="BS110" s="863"/>
      <c r="BT110" s="863"/>
      <c r="BU110" s="863"/>
      <c r="BV110" s="863">
        <v>6652952</v>
      </c>
      <c r="BW110" s="863"/>
      <c r="BX110" s="863"/>
      <c r="BY110" s="863"/>
      <c r="BZ110" s="863"/>
      <c r="CA110" s="863">
        <v>7381454</v>
      </c>
      <c r="CB110" s="863"/>
      <c r="CC110" s="863"/>
      <c r="CD110" s="863"/>
      <c r="CE110" s="863"/>
      <c r="CF110" s="887">
        <v>267.60000000000002</v>
      </c>
      <c r="CG110" s="888"/>
      <c r="CH110" s="888"/>
      <c r="CI110" s="888"/>
      <c r="CJ110" s="888"/>
      <c r="CK110" s="951" t="s">
        <v>412</v>
      </c>
      <c r="CL110" s="837"/>
      <c r="CM110" s="912" t="s">
        <v>413</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414</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415</v>
      </c>
      <c r="BA111" s="768"/>
      <c r="BB111" s="768"/>
      <c r="BC111" s="768"/>
      <c r="BD111" s="768"/>
      <c r="BE111" s="768"/>
      <c r="BF111" s="768"/>
      <c r="BG111" s="768"/>
      <c r="BH111" s="768"/>
      <c r="BI111" s="768"/>
      <c r="BJ111" s="768"/>
      <c r="BK111" s="768"/>
      <c r="BL111" s="768"/>
      <c r="BM111" s="768"/>
      <c r="BN111" s="768"/>
      <c r="BO111" s="768"/>
      <c r="BP111" s="769"/>
      <c r="BQ111" s="834">
        <v>110000</v>
      </c>
      <c r="BR111" s="835"/>
      <c r="BS111" s="835"/>
      <c r="BT111" s="835"/>
      <c r="BU111" s="835"/>
      <c r="BV111" s="835">
        <v>110000</v>
      </c>
      <c r="BW111" s="835"/>
      <c r="BX111" s="835"/>
      <c r="BY111" s="835"/>
      <c r="BZ111" s="835"/>
      <c r="CA111" s="835">
        <v>110000</v>
      </c>
      <c r="CB111" s="835"/>
      <c r="CC111" s="835"/>
      <c r="CD111" s="835"/>
      <c r="CE111" s="835"/>
      <c r="CF111" s="896">
        <v>4</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7331435</v>
      </c>
      <c r="BR112" s="835"/>
      <c r="BS112" s="835"/>
      <c r="BT112" s="835"/>
      <c r="BU112" s="835"/>
      <c r="BV112" s="835">
        <v>7056237</v>
      </c>
      <c r="BW112" s="835"/>
      <c r="BX112" s="835"/>
      <c r="BY112" s="835"/>
      <c r="BZ112" s="835"/>
      <c r="CA112" s="835">
        <v>7047529</v>
      </c>
      <c r="CB112" s="835"/>
      <c r="CC112" s="835"/>
      <c r="CD112" s="835"/>
      <c r="CE112" s="835"/>
      <c r="CF112" s="896">
        <v>255.5</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585191</v>
      </c>
      <c r="AB113" s="944"/>
      <c r="AC113" s="944"/>
      <c r="AD113" s="944"/>
      <c r="AE113" s="945"/>
      <c r="AF113" s="946">
        <v>553845</v>
      </c>
      <c r="AG113" s="944"/>
      <c r="AH113" s="944"/>
      <c r="AI113" s="944"/>
      <c r="AJ113" s="945"/>
      <c r="AK113" s="946">
        <v>514615</v>
      </c>
      <c r="AL113" s="944"/>
      <c r="AM113" s="944"/>
      <c r="AN113" s="944"/>
      <c r="AO113" s="945"/>
      <c r="AP113" s="947">
        <v>18.7</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79486</v>
      </c>
      <c r="BR113" s="835"/>
      <c r="BS113" s="835"/>
      <c r="BT113" s="835"/>
      <c r="BU113" s="835"/>
      <c r="BV113" s="835">
        <v>83475</v>
      </c>
      <c r="BW113" s="835"/>
      <c r="BX113" s="835"/>
      <c r="BY113" s="835"/>
      <c r="BZ113" s="835"/>
      <c r="CA113" s="835">
        <v>75531</v>
      </c>
      <c r="CB113" s="835"/>
      <c r="CC113" s="835"/>
      <c r="CD113" s="835"/>
      <c r="CE113" s="835"/>
      <c r="CF113" s="896">
        <v>2.7</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1420</v>
      </c>
      <c r="AB114" s="798"/>
      <c r="AC114" s="798"/>
      <c r="AD114" s="798"/>
      <c r="AE114" s="799"/>
      <c r="AF114" s="800">
        <v>6697</v>
      </c>
      <c r="AG114" s="798"/>
      <c r="AH114" s="798"/>
      <c r="AI114" s="798"/>
      <c r="AJ114" s="799"/>
      <c r="AK114" s="800">
        <v>10279</v>
      </c>
      <c r="AL114" s="798"/>
      <c r="AM114" s="798"/>
      <c r="AN114" s="798"/>
      <c r="AO114" s="799"/>
      <c r="AP114" s="845">
        <v>0.4</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516252</v>
      </c>
      <c r="BR114" s="835"/>
      <c r="BS114" s="835"/>
      <c r="BT114" s="835"/>
      <c r="BU114" s="835"/>
      <c r="BV114" s="835">
        <v>432106</v>
      </c>
      <c r="BW114" s="835"/>
      <c r="BX114" s="835"/>
      <c r="BY114" s="835"/>
      <c r="BZ114" s="835"/>
      <c r="CA114" s="835">
        <v>401812</v>
      </c>
      <c r="CB114" s="835"/>
      <c r="CC114" s="835"/>
      <c r="CD114" s="835"/>
      <c r="CE114" s="835"/>
      <c r="CF114" s="896">
        <v>14.6</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35</v>
      </c>
      <c r="BR115" s="835"/>
      <c r="BS115" s="835"/>
      <c r="BT115" s="835"/>
      <c r="BU115" s="835"/>
      <c r="BV115" s="835">
        <v>20</v>
      </c>
      <c r="BW115" s="835"/>
      <c r="BX115" s="835"/>
      <c r="BY115" s="835"/>
      <c r="BZ115" s="835"/>
      <c r="CA115" s="835">
        <v>5</v>
      </c>
      <c r="CB115" s="835"/>
      <c r="CC115" s="835"/>
      <c r="CD115" s="835"/>
      <c r="CE115" s="835"/>
      <c r="CF115" s="896">
        <v>0</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110000</v>
      </c>
      <c r="DH115" s="798"/>
      <c r="DI115" s="798"/>
      <c r="DJ115" s="798"/>
      <c r="DK115" s="799"/>
      <c r="DL115" s="800">
        <v>110000</v>
      </c>
      <c r="DM115" s="798"/>
      <c r="DN115" s="798"/>
      <c r="DO115" s="798"/>
      <c r="DP115" s="799"/>
      <c r="DQ115" s="800">
        <v>110000</v>
      </c>
      <c r="DR115" s="798"/>
      <c r="DS115" s="798"/>
      <c r="DT115" s="798"/>
      <c r="DU115" s="799"/>
      <c r="DV115" s="845">
        <v>4</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1158038</v>
      </c>
      <c r="AB117" s="930"/>
      <c r="AC117" s="930"/>
      <c r="AD117" s="930"/>
      <c r="AE117" s="931"/>
      <c r="AF117" s="932">
        <v>1117546</v>
      </c>
      <c r="AG117" s="930"/>
      <c r="AH117" s="930"/>
      <c r="AI117" s="930"/>
      <c r="AJ117" s="931"/>
      <c r="AK117" s="932">
        <v>1011900</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407</v>
      </c>
      <c r="AB118" s="923"/>
      <c r="AC118" s="923"/>
      <c r="AD118" s="923"/>
      <c r="AE118" s="924"/>
      <c r="AF118" s="925" t="s">
        <v>288</v>
      </c>
      <c r="AG118" s="923"/>
      <c r="AH118" s="923"/>
      <c r="AI118" s="923"/>
      <c r="AJ118" s="924"/>
      <c r="AK118" s="925" t="s">
        <v>287</v>
      </c>
      <c r="AL118" s="923"/>
      <c r="AM118" s="923"/>
      <c r="AN118" s="923"/>
      <c r="AO118" s="924"/>
      <c r="AP118" s="926" t="s">
        <v>408</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412</v>
      </c>
      <c r="B119" s="837"/>
      <c r="C119" s="912" t="s">
        <v>413</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14396760</v>
      </c>
      <c r="BR119" s="866"/>
      <c r="BS119" s="866"/>
      <c r="BT119" s="866"/>
      <c r="BU119" s="866"/>
      <c r="BV119" s="866">
        <v>14334790</v>
      </c>
      <c r="BW119" s="866"/>
      <c r="BX119" s="866"/>
      <c r="BY119" s="866"/>
      <c r="BZ119" s="866"/>
      <c r="CA119" s="866">
        <v>15016331</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2559918</v>
      </c>
      <c r="BR120" s="863"/>
      <c r="BS120" s="863"/>
      <c r="BT120" s="863"/>
      <c r="BU120" s="863"/>
      <c r="BV120" s="863">
        <v>2703723</v>
      </c>
      <c r="BW120" s="863"/>
      <c r="BX120" s="863"/>
      <c r="BY120" s="863"/>
      <c r="BZ120" s="863"/>
      <c r="CA120" s="863">
        <v>2736587</v>
      </c>
      <c r="CB120" s="863"/>
      <c r="CC120" s="863"/>
      <c r="CD120" s="863"/>
      <c r="CE120" s="863"/>
      <c r="CF120" s="887">
        <v>99.2</v>
      </c>
      <c r="CG120" s="888"/>
      <c r="CH120" s="888"/>
      <c r="CI120" s="888"/>
      <c r="CJ120" s="888"/>
      <c r="CK120" s="889" t="s">
        <v>442</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3952473</v>
      </c>
      <c r="DH120" s="863"/>
      <c r="DI120" s="863"/>
      <c r="DJ120" s="863"/>
      <c r="DK120" s="863"/>
      <c r="DL120" s="863">
        <v>3676546</v>
      </c>
      <c r="DM120" s="863"/>
      <c r="DN120" s="863"/>
      <c r="DO120" s="863"/>
      <c r="DP120" s="863"/>
      <c r="DQ120" s="863">
        <v>3469719</v>
      </c>
      <c r="DR120" s="863"/>
      <c r="DS120" s="863"/>
      <c r="DT120" s="863"/>
      <c r="DU120" s="863"/>
      <c r="DV120" s="864">
        <v>125.8</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33806</v>
      </c>
      <c r="BR121" s="835"/>
      <c r="BS121" s="835"/>
      <c r="BT121" s="835"/>
      <c r="BU121" s="835"/>
      <c r="BV121" s="835">
        <v>32160</v>
      </c>
      <c r="BW121" s="835"/>
      <c r="BX121" s="835"/>
      <c r="BY121" s="835"/>
      <c r="BZ121" s="835"/>
      <c r="CA121" s="835">
        <v>31057</v>
      </c>
      <c r="CB121" s="835"/>
      <c r="CC121" s="835"/>
      <c r="CD121" s="835"/>
      <c r="CE121" s="835"/>
      <c r="CF121" s="896">
        <v>1.1000000000000001</v>
      </c>
      <c r="CG121" s="897"/>
      <c r="CH121" s="897"/>
      <c r="CI121" s="897"/>
      <c r="CJ121" s="897"/>
      <c r="CK121" s="890"/>
      <c r="CL121" s="876"/>
      <c r="CM121" s="876"/>
      <c r="CN121" s="876"/>
      <c r="CO121" s="877"/>
      <c r="CP121" s="856" t="s">
        <v>392</v>
      </c>
      <c r="CQ121" s="857"/>
      <c r="CR121" s="857"/>
      <c r="CS121" s="857"/>
      <c r="CT121" s="857"/>
      <c r="CU121" s="857"/>
      <c r="CV121" s="857"/>
      <c r="CW121" s="857"/>
      <c r="CX121" s="857"/>
      <c r="CY121" s="857"/>
      <c r="CZ121" s="857"/>
      <c r="DA121" s="857"/>
      <c r="DB121" s="857"/>
      <c r="DC121" s="857"/>
      <c r="DD121" s="857"/>
      <c r="DE121" s="857"/>
      <c r="DF121" s="858"/>
      <c r="DG121" s="834">
        <v>2058216</v>
      </c>
      <c r="DH121" s="835"/>
      <c r="DI121" s="835"/>
      <c r="DJ121" s="835"/>
      <c r="DK121" s="835"/>
      <c r="DL121" s="835">
        <v>2040603</v>
      </c>
      <c r="DM121" s="835"/>
      <c r="DN121" s="835"/>
      <c r="DO121" s="835"/>
      <c r="DP121" s="835"/>
      <c r="DQ121" s="835">
        <v>2138172</v>
      </c>
      <c r="DR121" s="835"/>
      <c r="DS121" s="835"/>
      <c r="DT121" s="835"/>
      <c r="DU121" s="835"/>
      <c r="DV121" s="812">
        <v>77.5</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8613194</v>
      </c>
      <c r="BR122" s="866"/>
      <c r="BS122" s="866"/>
      <c r="BT122" s="866"/>
      <c r="BU122" s="866"/>
      <c r="BV122" s="866">
        <v>9113823</v>
      </c>
      <c r="BW122" s="866"/>
      <c r="BX122" s="866"/>
      <c r="BY122" s="866"/>
      <c r="BZ122" s="866"/>
      <c r="CA122" s="866">
        <v>9110916</v>
      </c>
      <c r="CB122" s="866"/>
      <c r="CC122" s="866"/>
      <c r="CD122" s="866"/>
      <c r="CE122" s="866"/>
      <c r="CF122" s="867">
        <v>330.3</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1318729</v>
      </c>
      <c r="DH122" s="835"/>
      <c r="DI122" s="835"/>
      <c r="DJ122" s="835"/>
      <c r="DK122" s="835"/>
      <c r="DL122" s="835">
        <v>1337286</v>
      </c>
      <c r="DM122" s="835"/>
      <c r="DN122" s="835"/>
      <c r="DO122" s="835"/>
      <c r="DP122" s="835"/>
      <c r="DQ122" s="835">
        <v>1438061</v>
      </c>
      <c r="DR122" s="835"/>
      <c r="DS122" s="835"/>
      <c r="DT122" s="835"/>
      <c r="DU122" s="835"/>
      <c r="DV122" s="812">
        <v>52.1</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11206918</v>
      </c>
      <c r="BR123" s="854"/>
      <c r="BS123" s="854"/>
      <c r="BT123" s="854"/>
      <c r="BU123" s="854"/>
      <c r="BV123" s="854">
        <v>11849706</v>
      </c>
      <c r="BW123" s="854"/>
      <c r="BX123" s="854"/>
      <c r="BY123" s="854"/>
      <c r="BZ123" s="854"/>
      <c r="CA123" s="854">
        <v>11878560</v>
      </c>
      <c r="CB123" s="854"/>
      <c r="CC123" s="854"/>
      <c r="CD123" s="854"/>
      <c r="CE123" s="854"/>
      <c r="CF123" s="764"/>
      <c r="CG123" s="765"/>
      <c r="CH123" s="765"/>
      <c r="CI123" s="765"/>
      <c r="CJ123" s="855"/>
      <c r="CK123" s="890"/>
      <c r="CL123" s="876"/>
      <c r="CM123" s="876"/>
      <c r="CN123" s="876"/>
      <c r="CO123" s="877"/>
      <c r="CP123" s="856" t="s">
        <v>447</v>
      </c>
      <c r="CQ123" s="857"/>
      <c r="CR123" s="857"/>
      <c r="CS123" s="857"/>
      <c r="CT123" s="857"/>
      <c r="CU123" s="857"/>
      <c r="CV123" s="857"/>
      <c r="CW123" s="857"/>
      <c r="CX123" s="857"/>
      <c r="CY123" s="857"/>
      <c r="CZ123" s="857"/>
      <c r="DA123" s="857"/>
      <c r="DB123" s="857"/>
      <c r="DC123" s="857"/>
      <c r="DD123" s="857"/>
      <c r="DE123" s="857"/>
      <c r="DF123" s="858"/>
      <c r="DG123" s="797">
        <v>2017</v>
      </c>
      <c r="DH123" s="798"/>
      <c r="DI123" s="798"/>
      <c r="DJ123" s="798"/>
      <c r="DK123" s="799"/>
      <c r="DL123" s="800">
        <v>1802</v>
      </c>
      <c r="DM123" s="798"/>
      <c r="DN123" s="798"/>
      <c r="DO123" s="798"/>
      <c r="DP123" s="799"/>
      <c r="DQ123" s="800">
        <v>1577</v>
      </c>
      <c r="DR123" s="798"/>
      <c r="DS123" s="798"/>
      <c r="DT123" s="798"/>
      <c r="DU123" s="799"/>
      <c r="DV123" s="845">
        <v>0.1</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448</v>
      </c>
      <c r="AB124" s="798"/>
      <c r="AC124" s="798"/>
      <c r="AD124" s="798"/>
      <c r="AE124" s="799"/>
      <c r="AF124" s="800" t="s">
        <v>448</v>
      </c>
      <c r="AG124" s="798"/>
      <c r="AH124" s="798"/>
      <c r="AI124" s="798"/>
      <c r="AJ124" s="799"/>
      <c r="AK124" s="800" t="s">
        <v>448</v>
      </c>
      <c r="AL124" s="798"/>
      <c r="AM124" s="798"/>
      <c r="AN124" s="798"/>
      <c r="AO124" s="799"/>
      <c r="AP124" s="845" t="s">
        <v>448</v>
      </c>
      <c r="AQ124" s="846"/>
      <c r="AR124" s="846"/>
      <c r="AS124" s="846"/>
      <c r="AT124" s="847"/>
      <c r="AU124" s="848" t="s">
        <v>449</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115.7</v>
      </c>
      <c r="BR124" s="852"/>
      <c r="BS124" s="852"/>
      <c r="BT124" s="852"/>
      <c r="BU124" s="852"/>
      <c r="BV124" s="852">
        <v>88.7</v>
      </c>
      <c r="BW124" s="852"/>
      <c r="BX124" s="852"/>
      <c r="BY124" s="852"/>
      <c r="BZ124" s="852"/>
      <c r="CA124" s="852">
        <v>113.7</v>
      </c>
      <c r="CB124" s="852"/>
      <c r="CC124" s="852"/>
      <c r="CD124" s="852"/>
      <c r="CE124" s="852"/>
      <c r="CF124" s="742"/>
      <c r="CG124" s="743"/>
      <c r="CH124" s="743"/>
      <c r="CI124" s="743"/>
      <c r="CJ124" s="883"/>
      <c r="CK124" s="891"/>
      <c r="CL124" s="891"/>
      <c r="CM124" s="891"/>
      <c r="CN124" s="891"/>
      <c r="CO124" s="892"/>
      <c r="CP124" s="856" t="s">
        <v>450</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451</v>
      </c>
      <c r="CL125" s="873"/>
      <c r="CM125" s="873"/>
      <c r="CN125" s="873"/>
      <c r="CO125" s="874"/>
      <c r="CP125" s="881" t="s">
        <v>452</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453</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455</v>
      </c>
      <c r="AY127" s="830"/>
      <c r="AZ127" s="830"/>
      <c r="BA127" s="830"/>
      <c r="BB127" s="830"/>
      <c r="BC127" s="830"/>
      <c r="BD127" s="830"/>
      <c r="BE127" s="831"/>
      <c r="BF127" s="829" t="s">
        <v>456</v>
      </c>
      <c r="BG127" s="830"/>
      <c r="BH127" s="830"/>
      <c r="BI127" s="830"/>
      <c r="BJ127" s="830"/>
      <c r="BK127" s="830"/>
      <c r="BL127" s="831"/>
      <c r="BM127" s="829" t="s">
        <v>457</v>
      </c>
      <c r="BN127" s="830"/>
      <c r="BO127" s="830"/>
      <c r="BP127" s="830"/>
      <c r="BQ127" s="830"/>
      <c r="BR127" s="830"/>
      <c r="BS127" s="831"/>
      <c r="BT127" s="829" t="s">
        <v>458</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459</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460</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461</v>
      </c>
      <c r="X128" s="816"/>
      <c r="Y128" s="816"/>
      <c r="Z128" s="817"/>
      <c r="AA128" s="818">
        <v>6232</v>
      </c>
      <c r="AB128" s="819"/>
      <c r="AC128" s="819"/>
      <c r="AD128" s="819"/>
      <c r="AE128" s="820"/>
      <c r="AF128" s="821">
        <v>7906</v>
      </c>
      <c r="AG128" s="819"/>
      <c r="AH128" s="819"/>
      <c r="AI128" s="819"/>
      <c r="AJ128" s="820"/>
      <c r="AK128" s="821">
        <v>9021</v>
      </c>
      <c r="AL128" s="819"/>
      <c r="AM128" s="819"/>
      <c r="AN128" s="819"/>
      <c r="AO128" s="820"/>
      <c r="AP128" s="822"/>
      <c r="AQ128" s="823"/>
      <c r="AR128" s="823"/>
      <c r="AS128" s="823"/>
      <c r="AT128" s="824"/>
      <c r="AU128" s="235"/>
      <c r="AV128" s="235"/>
      <c r="AW128" s="235"/>
      <c r="AX128" s="825" t="s">
        <v>462</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463</v>
      </c>
      <c r="CQ128" s="746"/>
      <c r="CR128" s="746"/>
      <c r="CS128" s="746"/>
      <c r="CT128" s="746"/>
      <c r="CU128" s="746"/>
      <c r="CV128" s="746"/>
      <c r="CW128" s="746"/>
      <c r="CX128" s="746"/>
      <c r="CY128" s="746"/>
      <c r="CZ128" s="746"/>
      <c r="DA128" s="746"/>
      <c r="DB128" s="746"/>
      <c r="DC128" s="746"/>
      <c r="DD128" s="746"/>
      <c r="DE128" s="746"/>
      <c r="DF128" s="747"/>
      <c r="DG128" s="808">
        <v>35</v>
      </c>
      <c r="DH128" s="809"/>
      <c r="DI128" s="809"/>
      <c r="DJ128" s="809"/>
      <c r="DK128" s="809"/>
      <c r="DL128" s="809">
        <v>20</v>
      </c>
      <c r="DM128" s="809"/>
      <c r="DN128" s="809"/>
      <c r="DO128" s="809"/>
      <c r="DP128" s="809"/>
      <c r="DQ128" s="809">
        <v>5</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464</v>
      </c>
      <c r="X129" s="795"/>
      <c r="Y129" s="795"/>
      <c r="Z129" s="796"/>
      <c r="AA129" s="797">
        <v>3590286</v>
      </c>
      <c r="AB129" s="798"/>
      <c r="AC129" s="798"/>
      <c r="AD129" s="798"/>
      <c r="AE129" s="799"/>
      <c r="AF129" s="800">
        <v>3594582</v>
      </c>
      <c r="AG129" s="798"/>
      <c r="AH129" s="798"/>
      <c r="AI129" s="798"/>
      <c r="AJ129" s="799"/>
      <c r="AK129" s="800">
        <v>3470573</v>
      </c>
      <c r="AL129" s="798"/>
      <c r="AM129" s="798"/>
      <c r="AN129" s="798"/>
      <c r="AO129" s="799"/>
      <c r="AP129" s="801"/>
      <c r="AQ129" s="802"/>
      <c r="AR129" s="802"/>
      <c r="AS129" s="802"/>
      <c r="AT129" s="803"/>
      <c r="AU129" s="237"/>
      <c r="AV129" s="237"/>
      <c r="AW129" s="237"/>
      <c r="AX129" s="767" t="s">
        <v>465</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466</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467</v>
      </c>
      <c r="X130" s="795"/>
      <c r="Y130" s="795"/>
      <c r="Z130" s="796"/>
      <c r="AA130" s="797">
        <v>834466</v>
      </c>
      <c r="AB130" s="798"/>
      <c r="AC130" s="798"/>
      <c r="AD130" s="798"/>
      <c r="AE130" s="799"/>
      <c r="AF130" s="800">
        <v>794219</v>
      </c>
      <c r="AG130" s="798"/>
      <c r="AH130" s="798"/>
      <c r="AI130" s="798"/>
      <c r="AJ130" s="799"/>
      <c r="AK130" s="800">
        <v>712092</v>
      </c>
      <c r="AL130" s="798"/>
      <c r="AM130" s="798"/>
      <c r="AN130" s="798"/>
      <c r="AO130" s="799"/>
      <c r="AP130" s="801"/>
      <c r="AQ130" s="802"/>
      <c r="AR130" s="802"/>
      <c r="AS130" s="802"/>
      <c r="AT130" s="803"/>
      <c r="AU130" s="237"/>
      <c r="AV130" s="237"/>
      <c r="AW130" s="237"/>
      <c r="AX130" s="767" t="s">
        <v>468</v>
      </c>
      <c r="AY130" s="768"/>
      <c r="AZ130" s="768"/>
      <c r="BA130" s="768"/>
      <c r="BB130" s="768"/>
      <c r="BC130" s="768"/>
      <c r="BD130" s="768"/>
      <c r="BE130" s="769"/>
      <c r="BF130" s="770">
        <v>11.1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469</v>
      </c>
      <c r="X131" s="778"/>
      <c r="Y131" s="778"/>
      <c r="Z131" s="779"/>
      <c r="AA131" s="780">
        <v>2755820</v>
      </c>
      <c r="AB131" s="781"/>
      <c r="AC131" s="781"/>
      <c r="AD131" s="781"/>
      <c r="AE131" s="782"/>
      <c r="AF131" s="783">
        <v>2800363</v>
      </c>
      <c r="AG131" s="781"/>
      <c r="AH131" s="781"/>
      <c r="AI131" s="781"/>
      <c r="AJ131" s="782"/>
      <c r="AK131" s="783">
        <v>2758481</v>
      </c>
      <c r="AL131" s="781"/>
      <c r="AM131" s="781"/>
      <c r="AN131" s="781"/>
      <c r="AO131" s="782"/>
      <c r="AP131" s="784"/>
      <c r="AQ131" s="785"/>
      <c r="AR131" s="785"/>
      <c r="AS131" s="785"/>
      <c r="AT131" s="786"/>
      <c r="AU131" s="237"/>
      <c r="AV131" s="237"/>
      <c r="AW131" s="237"/>
      <c r="AX131" s="745" t="s">
        <v>470</v>
      </c>
      <c r="AY131" s="746"/>
      <c r="AZ131" s="746"/>
      <c r="BA131" s="746"/>
      <c r="BB131" s="746"/>
      <c r="BC131" s="746"/>
      <c r="BD131" s="746"/>
      <c r="BE131" s="747"/>
      <c r="BF131" s="748">
        <v>113.7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471</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472</v>
      </c>
      <c r="W132" s="758"/>
      <c r="X132" s="758"/>
      <c r="Y132" s="758"/>
      <c r="Z132" s="759"/>
      <c r="AA132" s="760">
        <v>11.51526587</v>
      </c>
      <c r="AB132" s="761"/>
      <c r="AC132" s="761"/>
      <c r="AD132" s="761"/>
      <c r="AE132" s="762"/>
      <c r="AF132" s="763">
        <v>11.263575469999999</v>
      </c>
      <c r="AG132" s="761"/>
      <c r="AH132" s="761"/>
      <c r="AI132" s="761"/>
      <c r="AJ132" s="762"/>
      <c r="AK132" s="763">
        <v>10.54156255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473</v>
      </c>
      <c r="W133" s="737"/>
      <c r="X133" s="737"/>
      <c r="Y133" s="737"/>
      <c r="Z133" s="738"/>
      <c r="AA133" s="739">
        <v>11.4</v>
      </c>
      <c r="AB133" s="740"/>
      <c r="AC133" s="740"/>
      <c r="AD133" s="740"/>
      <c r="AE133" s="741"/>
      <c r="AF133" s="739">
        <v>11.4</v>
      </c>
      <c r="AG133" s="740"/>
      <c r="AH133" s="740"/>
      <c r="AI133" s="740"/>
      <c r="AJ133" s="741"/>
      <c r="AK133" s="739">
        <v>11.1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474</v>
      </c>
      <c r="B5" s="248"/>
      <c r="C5" s="248"/>
      <c r="D5" s="248"/>
      <c r="E5" s="248"/>
      <c r="F5" s="248"/>
      <c r="G5" s="248"/>
      <c r="H5" s="248"/>
      <c r="I5" s="248"/>
      <c r="J5" s="248"/>
      <c r="K5" s="248"/>
      <c r="L5" s="248"/>
      <c r="M5" s="248"/>
      <c r="N5" s="248"/>
      <c r="O5" s="249"/>
    </row>
    <row r="6" spans="1:16" x14ac:dyDescent="0.15">
      <c r="A6" s="250"/>
      <c r="B6" s="246"/>
      <c r="C6" s="246"/>
      <c r="D6" s="246"/>
      <c r="E6" s="246"/>
      <c r="F6" s="246"/>
      <c r="G6" s="251" t="s">
        <v>475</v>
      </c>
      <c r="H6" s="251"/>
      <c r="I6" s="251"/>
      <c r="J6" s="251"/>
      <c r="K6" s="246"/>
      <c r="L6" s="246"/>
      <c r="M6" s="246"/>
      <c r="N6" s="246"/>
    </row>
    <row r="7" spans="1:16" x14ac:dyDescent="0.15">
      <c r="A7" s="250"/>
      <c r="B7" s="246"/>
      <c r="C7" s="246"/>
      <c r="D7" s="246"/>
      <c r="E7" s="246"/>
      <c r="F7" s="246"/>
      <c r="G7" s="253"/>
      <c r="H7" s="254"/>
      <c r="I7" s="254"/>
      <c r="J7" s="255"/>
      <c r="K7" s="1160" t="s">
        <v>476</v>
      </c>
      <c r="L7" s="256"/>
      <c r="M7" s="257" t="s">
        <v>477</v>
      </c>
      <c r="N7" s="258"/>
    </row>
    <row r="8" spans="1:16" x14ac:dyDescent="0.15">
      <c r="A8" s="250"/>
      <c r="B8" s="246"/>
      <c r="C8" s="246"/>
      <c r="D8" s="246"/>
      <c r="E8" s="246"/>
      <c r="F8" s="246"/>
      <c r="G8" s="259"/>
      <c r="H8" s="260"/>
      <c r="I8" s="260"/>
      <c r="J8" s="261"/>
      <c r="K8" s="1161"/>
      <c r="L8" s="262" t="s">
        <v>478</v>
      </c>
      <c r="M8" s="263" t="s">
        <v>479</v>
      </c>
      <c r="N8" s="264" t="s">
        <v>480</v>
      </c>
    </row>
    <row r="9" spans="1:16" x14ac:dyDescent="0.15">
      <c r="A9" s="250"/>
      <c r="B9" s="246"/>
      <c r="C9" s="246"/>
      <c r="D9" s="246"/>
      <c r="E9" s="246"/>
      <c r="F9" s="246"/>
      <c r="G9" s="1174" t="s">
        <v>481</v>
      </c>
      <c r="H9" s="1175"/>
      <c r="I9" s="1175"/>
      <c r="J9" s="1176"/>
      <c r="K9" s="265">
        <v>927876</v>
      </c>
      <c r="L9" s="266">
        <v>125423</v>
      </c>
      <c r="M9" s="267">
        <v>107954</v>
      </c>
      <c r="N9" s="268">
        <v>16.2</v>
      </c>
    </row>
    <row r="10" spans="1:16" x14ac:dyDescent="0.15">
      <c r="A10" s="250"/>
      <c r="B10" s="246"/>
      <c r="C10" s="246"/>
      <c r="D10" s="246"/>
      <c r="E10" s="246"/>
      <c r="F10" s="246"/>
      <c r="G10" s="1174" t="s">
        <v>482</v>
      </c>
      <c r="H10" s="1175"/>
      <c r="I10" s="1175"/>
      <c r="J10" s="1176"/>
      <c r="K10" s="269">
        <v>150383</v>
      </c>
      <c r="L10" s="270">
        <v>20328</v>
      </c>
      <c r="M10" s="271">
        <v>12579</v>
      </c>
      <c r="N10" s="272">
        <v>61.6</v>
      </c>
    </row>
    <row r="11" spans="1:16" ht="13.5" customHeight="1" x14ac:dyDescent="0.15">
      <c r="A11" s="250"/>
      <c r="B11" s="246"/>
      <c r="C11" s="246"/>
      <c r="D11" s="246"/>
      <c r="E11" s="246"/>
      <c r="F11" s="246"/>
      <c r="G11" s="1174" t="s">
        <v>483</v>
      </c>
      <c r="H11" s="1175"/>
      <c r="I11" s="1175"/>
      <c r="J11" s="1176"/>
      <c r="K11" s="269">
        <v>97233</v>
      </c>
      <c r="L11" s="270">
        <v>13143</v>
      </c>
      <c r="M11" s="271">
        <v>13215</v>
      </c>
      <c r="N11" s="272">
        <v>-0.5</v>
      </c>
    </row>
    <row r="12" spans="1:16" ht="13.5" customHeight="1" x14ac:dyDescent="0.15">
      <c r="A12" s="250"/>
      <c r="B12" s="246"/>
      <c r="C12" s="246"/>
      <c r="D12" s="246"/>
      <c r="E12" s="246"/>
      <c r="F12" s="246"/>
      <c r="G12" s="1174" t="s">
        <v>484</v>
      </c>
      <c r="H12" s="1175"/>
      <c r="I12" s="1175"/>
      <c r="J12" s="1176"/>
      <c r="K12" s="269" t="s">
        <v>485</v>
      </c>
      <c r="L12" s="270" t="s">
        <v>485</v>
      </c>
      <c r="M12" s="271">
        <v>1280</v>
      </c>
      <c r="N12" s="272" t="s">
        <v>485</v>
      </c>
    </row>
    <row r="13" spans="1:16" ht="13.5" customHeight="1" x14ac:dyDescent="0.15">
      <c r="A13" s="250"/>
      <c r="B13" s="246"/>
      <c r="C13" s="246"/>
      <c r="D13" s="246"/>
      <c r="E13" s="246"/>
      <c r="F13" s="246"/>
      <c r="G13" s="1174" t="s">
        <v>486</v>
      </c>
      <c r="H13" s="1175"/>
      <c r="I13" s="1175"/>
      <c r="J13" s="1176"/>
      <c r="K13" s="269" t="s">
        <v>485</v>
      </c>
      <c r="L13" s="270" t="s">
        <v>485</v>
      </c>
      <c r="M13" s="271" t="s">
        <v>485</v>
      </c>
      <c r="N13" s="272" t="s">
        <v>485</v>
      </c>
    </row>
    <row r="14" spans="1:16" ht="13.5" customHeight="1" x14ac:dyDescent="0.15">
      <c r="A14" s="250"/>
      <c r="B14" s="246"/>
      <c r="C14" s="246"/>
      <c r="D14" s="246"/>
      <c r="E14" s="246"/>
      <c r="F14" s="246"/>
      <c r="G14" s="1174" t="s">
        <v>487</v>
      </c>
      <c r="H14" s="1175"/>
      <c r="I14" s="1175"/>
      <c r="J14" s="1176"/>
      <c r="K14" s="269">
        <v>23407</v>
      </c>
      <c r="L14" s="270">
        <v>3164</v>
      </c>
      <c r="M14" s="271">
        <v>5658</v>
      </c>
      <c r="N14" s="272">
        <v>-44.1</v>
      </c>
    </row>
    <row r="15" spans="1:16" ht="13.5" customHeight="1" x14ac:dyDescent="0.15">
      <c r="A15" s="250"/>
      <c r="B15" s="246"/>
      <c r="C15" s="246"/>
      <c r="D15" s="246"/>
      <c r="E15" s="246"/>
      <c r="F15" s="246"/>
      <c r="G15" s="1174" t="s">
        <v>488</v>
      </c>
      <c r="H15" s="1175"/>
      <c r="I15" s="1175"/>
      <c r="J15" s="1176"/>
      <c r="K15" s="269">
        <v>62646</v>
      </c>
      <c r="L15" s="270">
        <v>8468</v>
      </c>
      <c r="M15" s="271">
        <v>2915</v>
      </c>
      <c r="N15" s="272">
        <v>190.5</v>
      </c>
    </row>
    <row r="16" spans="1:16" x14ac:dyDescent="0.15">
      <c r="A16" s="250"/>
      <c r="B16" s="246"/>
      <c r="C16" s="246"/>
      <c r="D16" s="246"/>
      <c r="E16" s="246"/>
      <c r="F16" s="246"/>
      <c r="G16" s="1177" t="s">
        <v>489</v>
      </c>
      <c r="H16" s="1178"/>
      <c r="I16" s="1178"/>
      <c r="J16" s="1179"/>
      <c r="K16" s="270">
        <v>-102456</v>
      </c>
      <c r="L16" s="270">
        <v>-13849</v>
      </c>
      <c r="M16" s="271">
        <v>-10925</v>
      </c>
      <c r="N16" s="272">
        <v>26.8</v>
      </c>
    </row>
    <row r="17" spans="1:16" x14ac:dyDescent="0.15">
      <c r="A17" s="250"/>
      <c r="B17" s="246"/>
      <c r="C17" s="246"/>
      <c r="D17" s="246"/>
      <c r="E17" s="246"/>
      <c r="F17" s="246"/>
      <c r="G17" s="1177" t="s">
        <v>171</v>
      </c>
      <c r="H17" s="1178"/>
      <c r="I17" s="1178"/>
      <c r="J17" s="1179"/>
      <c r="K17" s="270">
        <v>1159089</v>
      </c>
      <c r="L17" s="270">
        <v>156676</v>
      </c>
      <c r="M17" s="271">
        <v>132676</v>
      </c>
      <c r="N17" s="272">
        <v>18.100000000000001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490</v>
      </c>
      <c r="H19" s="246"/>
      <c r="I19" s="246"/>
      <c r="J19" s="246"/>
      <c r="K19" s="246"/>
      <c r="L19" s="246"/>
      <c r="M19" s="246"/>
      <c r="N19" s="246"/>
    </row>
    <row r="20" spans="1:16" x14ac:dyDescent="0.15">
      <c r="A20" s="250"/>
      <c r="B20" s="246"/>
      <c r="C20" s="246"/>
      <c r="D20" s="246"/>
      <c r="E20" s="246"/>
      <c r="F20" s="246"/>
      <c r="G20" s="274"/>
      <c r="H20" s="275"/>
      <c r="I20" s="275"/>
      <c r="J20" s="276"/>
      <c r="K20" s="277" t="s">
        <v>491</v>
      </c>
      <c r="L20" s="278" t="s">
        <v>492</v>
      </c>
      <c r="M20" s="279" t="s">
        <v>493</v>
      </c>
      <c r="N20" s="280"/>
    </row>
    <row r="21" spans="1:16" s="286" customFormat="1" x14ac:dyDescent="0.15">
      <c r="A21" s="281"/>
      <c r="B21" s="251"/>
      <c r="C21" s="251"/>
      <c r="D21" s="251"/>
      <c r="E21" s="251"/>
      <c r="F21" s="251"/>
      <c r="G21" s="1171" t="s">
        <v>494</v>
      </c>
      <c r="H21" s="1172"/>
      <c r="I21" s="1172"/>
      <c r="J21" s="1173"/>
      <c r="K21" s="282">
        <v>16.22</v>
      </c>
      <c r="L21" s="283">
        <v>12.61</v>
      </c>
      <c r="M21" s="284">
        <v>3.61</v>
      </c>
      <c r="N21" s="251"/>
      <c r="O21" s="285"/>
      <c r="P21" s="281"/>
    </row>
    <row r="22" spans="1:16" s="286" customFormat="1" x14ac:dyDescent="0.15">
      <c r="A22" s="281"/>
      <c r="B22" s="251"/>
      <c r="C22" s="251"/>
      <c r="D22" s="251"/>
      <c r="E22" s="251"/>
      <c r="F22" s="251"/>
      <c r="G22" s="1171" t="s">
        <v>495</v>
      </c>
      <c r="H22" s="1172"/>
      <c r="I22" s="1172"/>
      <c r="J22" s="1173"/>
      <c r="K22" s="287">
        <v>95.4</v>
      </c>
      <c r="L22" s="288">
        <v>96.2</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498</v>
      </c>
      <c r="H29" s="251"/>
      <c r="I29" s="251"/>
      <c r="J29" s="251"/>
      <c r="K29" s="246"/>
      <c r="L29" s="246"/>
      <c r="M29" s="246"/>
      <c r="N29" s="246"/>
      <c r="O29" s="295"/>
    </row>
    <row r="30" spans="1:16" x14ac:dyDescent="0.15">
      <c r="A30" s="250"/>
      <c r="B30" s="246"/>
      <c r="C30" s="246"/>
      <c r="D30" s="246"/>
      <c r="E30" s="246"/>
      <c r="F30" s="246"/>
      <c r="G30" s="253"/>
      <c r="H30" s="254"/>
      <c r="I30" s="254"/>
      <c r="J30" s="255"/>
      <c r="K30" s="1160" t="s">
        <v>476</v>
      </c>
      <c r="L30" s="256"/>
      <c r="M30" s="257" t="s">
        <v>477</v>
      </c>
      <c r="N30" s="258"/>
    </row>
    <row r="31" spans="1:16" x14ac:dyDescent="0.15">
      <c r="A31" s="250"/>
      <c r="B31" s="246"/>
      <c r="C31" s="246"/>
      <c r="D31" s="246"/>
      <c r="E31" s="246"/>
      <c r="F31" s="246"/>
      <c r="G31" s="259"/>
      <c r="H31" s="260"/>
      <c r="I31" s="260"/>
      <c r="J31" s="261"/>
      <c r="K31" s="1161"/>
      <c r="L31" s="262" t="s">
        <v>478</v>
      </c>
      <c r="M31" s="263" t="s">
        <v>479</v>
      </c>
      <c r="N31" s="264" t="s">
        <v>480</v>
      </c>
    </row>
    <row r="32" spans="1:16" ht="27" customHeight="1" x14ac:dyDescent="0.15">
      <c r="A32" s="250"/>
      <c r="B32" s="246"/>
      <c r="C32" s="246"/>
      <c r="D32" s="246"/>
      <c r="E32" s="246"/>
      <c r="F32" s="246"/>
      <c r="G32" s="1162" t="s">
        <v>499</v>
      </c>
      <c r="H32" s="1163"/>
      <c r="I32" s="1163"/>
      <c r="J32" s="1164"/>
      <c r="K32" s="296">
        <v>487006</v>
      </c>
      <c r="L32" s="296">
        <v>65829</v>
      </c>
      <c r="M32" s="297">
        <v>67314</v>
      </c>
      <c r="N32" s="298">
        <v>-2.2000000000000002</v>
      </c>
    </row>
    <row r="33" spans="1:16" ht="13.5" customHeight="1" x14ac:dyDescent="0.15">
      <c r="A33" s="250"/>
      <c r="B33" s="246"/>
      <c r="C33" s="246"/>
      <c r="D33" s="246"/>
      <c r="E33" s="246"/>
      <c r="F33" s="246"/>
      <c r="G33" s="1162" t="s">
        <v>500</v>
      </c>
      <c r="H33" s="1163"/>
      <c r="I33" s="1163"/>
      <c r="J33" s="1164"/>
      <c r="K33" s="296" t="s">
        <v>485</v>
      </c>
      <c r="L33" s="296" t="s">
        <v>485</v>
      </c>
      <c r="M33" s="297" t="s">
        <v>485</v>
      </c>
      <c r="N33" s="298" t="s">
        <v>485</v>
      </c>
    </row>
    <row r="34" spans="1:16" ht="27" customHeight="1" x14ac:dyDescent="0.15">
      <c r="A34" s="250"/>
      <c r="B34" s="246"/>
      <c r="C34" s="246"/>
      <c r="D34" s="246"/>
      <c r="E34" s="246"/>
      <c r="F34" s="246"/>
      <c r="G34" s="1162" t="s">
        <v>501</v>
      </c>
      <c r="H34" s="1163"/>
      <c r="I34" s="1163"/>
      <c r="J34" s="1164"/>
      <c r="K34" s="296" t="s">
        <v>485</v>
      </c>
      <c r="L34" s="296" t="s">
        <v>485</v>
      </c>
      <c r="M34" s="297" t="s">
        <v>485</v>
      </c>
      <c r="N34" s="298" t="s">
        <v>485</v>
      </c>
    </row>
    <row r="35" spans="1:16" ht="27" customHeight="1" x14ac:dyDescent="0.15">
      <c r="A35" s="250"/>
      <c r="B35" s="246"/>
      <c r="C35" s="246"/>
      <c r="D35" s="246"/>
      <c r="E35" s="246"/>
      <c r="F35" s="246"/>
      <c r="G35" s="1162" t="s">
        <v>502</v>
      </c>
      <c r="H35" s="1163"/>
      <c r="I35" s="1163"/>
      <c r="J35" s="1164"/>
      <c r="K35" s="296">
        <v>514615</v>
      </c>
      <c r="L35" s="296">
        <v>69561</v>
      </c>
      <c r="M35" s="297">
        <v>23478</v>
      </c>
      <c r="N35" s="298">
        <v>196.3</v>
      </c>
    </row>
    <row r="36" spans="1:16" ht="27" customHeight="1" x14ac:dyDescent="0.15">
      <c r="A36" s="250"/>
      <c r="B36" s="246"/>
      <c r="C36" s="246"/>
      <c r="D36" s="246"/>
      <c r="E36" s="246"/>
      <c r="F36" s="246"/>
      <c r="G36" s="1162" t="s">
        <v>503</v>
      </c>
      <c r="H36" s="1163"/>
      <c r="I36" s="1163"/>
      <c r="J36" s="1164"/>
      <c r="K36" s="296">
        <v>10279</v>
      </c>
      <c r="L36" s="296">
        <v>1389</v>
      </c>
      <c r="M36" s="297">
        <v>4589</v>
      </c>
      <c r="N36" s="298">
        <v>-69.7</v>
      </c>
    </row>
    <row r="37" spans="1:16" ht="13.5" customHeight="1" x14ac:dyDescent="0.15">
      <c r="A37" s="250"/>
      <c r="B37" s="246"/>
      <c r="C37" s="246"/>
      <c r="D37" s="246"/>
      <c r="E37" s="246"/>
      <c r="F37" s="246"/>
      <c r="G37" s="1162" t="s">
        <v>504</v>
      </c>
      <c r="H37" s="1163"/>
      <c r="I37" s="1163"/>
      <c r="J37" s="1164"/>
      <c r="K37" s="296" t="s">
        <v>485</v>
      </c>
      <c r="L37" s="296" t="s">
        <v>485</v>
      </c>
      <c r="M37" s="297">
        <v>859</v>
      </c>
      <c r="N37" s="298" t="s">
        <v>485</v>
      </c>
    </row>
    <row r="38" spans="1:16" ht="27" customHeight="1" x14ac:dyDescent="0.15">
      <c r="A38" s="250"/>
      <c r="B38" s="246"/>
      <c r="C38" s="246"/>
      <c r="D38" s="246"/>
      <c r="E38" s="246"/>
      <c r="F38" s="246"/>
      <c r="G38" s="1165" t="s">
        <v>505</v>
      </c>
      <c r="H38" s="1166"/>
      <c r="I38" s="1166"/>
      <c r="J38" s="1167"/>
      <c r="K38" s="299" t="s">
        <v>485</v>
      </c>
      <c r="L38" s="299" t="s">
        <v>485</v>
      </c>
      <c r="M38" s="300">
        <v>2</v>
      </c>
      <c r="N38" s="301" t="s">
        <v>485</v>
      </c>
      <c r="O38" s="295"/>
    </row>
    <row r="39" spans="1:16" x14ac:dyDescent="0.15">
      <c r="A39" s="250"/>
      <c r="B39" s="246"/>
      <c r="C39" s="246"/>
      <c r="D39" s="246"/>
      <c r="E39" s="246"/>
      <c r="F39" s="246"/>
      <c r="G39" s="1165" t="s">
        <v>506</v>
      </c>
      <c r="H39" s="1166"/>
      <c r="I39" s="1166"/>
      <c r="J39" s="1167"/>
      <c r="K39" s="302">
        <v>-9021</v>
      </c>
      <c r="L39" s="302">
        <v>-1219</v>
      </c>
      <c r="M39" s="303">
        <v>-2412</v>
      </c>
      <c r="N39" s="304">
        <v>-49.5</v>
      </c>
      <c r="O39" s="295"/>
    </row>
    <row r="40" spans="1:16" ht="27" customHeight="1" x14ac:dyDescent="0.15">
      <c r="A40" s="250"/>
      <c r="B40" s="246"/>
      <c r="C40" s="246"/>
      <c r="D40" s="246"/>
      <c r="E40" s="246"/>
      <c r="F40" s="246"/>
      <c r="G40" s="1162" t="s">
        <v>507</v>
      </c>
      <c r="H40" s="1163"/>
      <c r="I40" s="1163"/>
      <c r="J40" s="1164"/>
      <c r="K40" s="302">
        <v>-712092</v>
      </c>
      <c r="L40" s="302">
        <v>-96255</v>
      </c>
      <c r="M40" s="303">
        <v>-68535</v>
      </c>
      <c r="N40" s="304">
        <v>40.4</v>
      </c>
      <c r="O40" s="295"/>
    </row>
    <row r="41" spans="1:16" x14ac:dyDescent="0.15">
      <c r="A41" s="250"/>
      <c r="B41" s="246"/>
      <c r="C41" s="246"/>
      <c r="D41" s="246"/>
      <c r="E41" s="246"/>
      <c r="F41" s="246"/>
      <c r="G41" s="1168" t="s">
        <v>282</v>
      </c>
      <c r="H41" s="1169"/>
      <c r="I41" s="1169"/>
      <c r="J41" s="1170"/>
      <c r="K41" s="296">
        <v>290787</v>
      </c>
      <c r="L41" s="302">
        <v>39306</v>
      </c>
      <c r="M41" s="303">
        <v>25295</v>
      </c>
      <c r="N41" s="304">
        <v>55.4</v>
      </c>
      <c r="O41" s="295"/>
    </row>
    <row r="42" spans="1:16" x14ac:dyDescent="0.15">
      <c r="A42" s="250"/>
      <c r="B42" s="246"/>
      <c r="C42" s="246"/>
      <c r="D42" s="246"/>
      <c r="E42" s="246"/>
      <c r="F42" s="246"/>
      <c r="G42" s="305" t="s">
        <v>508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510</v>
      </c>
      <c r="H48" s="310"/>
      <c r="I48" s="310"/>
      <c r="J48" s="310"/>
      <c r="K48" s="310"/>
      <c r="L48" s="310"/>
      <c r="M48" s="311"/>
      <c r="N48" s="310"/>
    </row>
    <row r="49" spans="1:14" ht="13.5" customHeight="1" x14ac:dyDescent="0.15">
      <c r="A49" s="250"/>
      <c r="B49" s="246"/>
      <c r="C49" s="246"/>
      <c r="D49" s="246"/>
      <c r="E49" s="246"/>
      <c r="F49" s="246"/>
      <c r="G49" s="312"/>
      <c r="H49" s="313"/>
      <c r="I49" s="1155" t="s">
        <v>476</v>
      </c>
      <c r="J49" s="1157" t="s">
        <v>511</v>
      </c>
      <c r="K49" s="1158"/>
      <c r="L49" s="1158"/>
      <c r="M49" s="1158"/>
      <c r="N49" s="1159"/>
    </row>
    <row r="50" spans="1:14" x14ac:dyDescent="0.15">
      <c r="A50" s="250"/>
      <c r="B50" s="246"/>
      <c r="C50" s="246"/>
      <c r="D50" s="246"/>
      <c r="E50" s="246"/>
      <c r="F50" s="246"/>
      <c r="G50" s="314"/>
      <c r="H50" s="315"/>
      <c r="I50" s="1156"/>
      <c r="J50" s="316" t="s">
        <v>512</v>
      </c>
      <c r="K50" s="317" t="s">
        <v>513</v>
      </c>
      <c r="L50" s="318" t="s">
        <v>514</v>
      </c>
      <c r="M50" s="319" t="s">
        <v>515</v>
      </c>
      <c r="N50" s="320" t="s">
        <v>516</v>
      </c>
    </row>
    <row r="51" spans="1:14" x14ac:dyDescent="0.15">
      <c r="A51" s="250"/>
      <c r="B51" s="246"/>
      <c r="C51" s="246"/>
      <c r="D51" s="246"/>
      <c r="E51" s="246"/>
      <c r="F51" s="246"/>
      <c r="G51" s="312" t="s">
        <v>517</v>
      </c>
      <c r="H51" s="313"/>
      <c r="I51" s="321">
        <v>452459</v>
      </c>
      <c r="J51" s="322">
        <v>57390</v>
      </c>
      <c r="K51" s="323">
        <v>-49.9</v>
      </c>
      <c r="L51" s="324">
        <v>117673</v>
      </c>
      <c r="M51" s="325">
        <v>22.2</v>
      </c>
      <c r="N51" s="326">
        <v>-72.099999999999994</v>
      </c>
    </row>
    <row r="52" spans="1:14" x14ac:dyDescent="0.15">
      <c r="A52" s="250"/>
      <c r="B52" s="246"/>
      <c r="C52" s="246"/>
      <c r="D52" s="246"/>
      <c r="E52" s="246"/>
      <c r="F52" s="246"/>
      <c r="G52" s="327"/>
      <c r="H52" s="328" t="s">
        <v>518</v>
      </c>
      <c r="I52" s="329">
        <v>305963</v>
      </c>
      <c r="J52" s="330">
        <v>38808</v>
      </c>
      <c r="K52" s="331">
        <v>5.6</v>
      </c>
      <c r="L52" s="332">
        <v>62359</v>
      </c>
      <c r="M52" s="333">
        <v>9.3000000000000007</v>
      </c>
      <c r="N52" s="334">
        <v>-3.7</v>
      </c>
    </row>
    <row r="53" spans="1:14" x14ac:dyDescent="0.15">
      <c r="A53" s="250"/>
      <c r="B53" s="246"/>
      <c r="C53" s="246"/>
      <c r="D53" s="246"/>
      <c r="E53" s="246"/>
      <c r="F53" s="246"/>
      <c r="G53" s="312" t="s">
        <v>519</v>
      </c>
      <c r="H53" s="313"/>
      <c r="I53" s="321">
        <v>1381110</v>
      </c>
      <c r="J53" s="322">
        <v>177247</v>
      </c>
      <c r="K53" s="323">
        <v>208.8</v>
      </c>
      <c r="L53" s="324">
        <v>118223</v>
      </c>
      <c r="M53" s="325">
        <v>0.5</v>
      </c>
      <c r="N53" s="326">
        <v>208.3</v>
      </c>
    </row>
    <row r="54" spans="1:14" x14ac:dyDescent="0.15">
      <c r="A54" s="250"/>
      <c r="B54" s="246"/>
      <c r="C54" s="246"/>
      <c r="D54" s="246"/>
      <c r="E54" s="246"/>
      <c r="F54" s="246"/>
      <c r="G54" s="327"/>
      <c r="H54" s="328" t="s">
        <v>518</v>
      </c>
      <c r="I54" s="329">
        <v>353421</v>
      </c>
      <c r="J54" s="330">
        <v>45357</v>
      </c>
      <c r="K54" s="331">
        <v>16.899999999999999</v>
      </c>
      <c r="L54" s="332">
        <v>57106</v>
      </c>
      <c r="M54" s="333">
        <v>-8.4</v>
      </c>
      <c r="N54" s="334">
        <v>25.3</v>
      </c>
    </row>
    <row r="55" spans="1:14" x14ac:dyDescent="0.15">
      <c r="A55" s="250"/>
      <c r="B55" s="246"/>
      <c r="C55" s="246"/>
      <c r="D55" s="246"/>
      <c r="E55" s="246"/>
      <c r="F55" s="246"/>
      <c r="G55" s="312" t="s">
        <v>520</v>
      </c>
      <c r="H55" s="313"/>
      <c r="I55" s="321">
        <v>2708258</v>
      </c>
      <c r="J55" s="322">
        <v>353882</v>
      </c>
      <c r="K55" s="323">
        <v>99.7</v>
      </c>
      <c r="L55" s="324">
        <v>128485</v>
      </c>
      <c r="M55" s="325">
        <v>8.6999999999999993</v>
      </c>
      <c r="N55" s="326">
        <v>91</v>
      </c>
    </row>
    <row r="56" spans="1:14" x14ac:dyDescent="0.15">
      <c r="A56" s="250"/>
      <c r="B56" s="246"/>
      <c r="C56" s="246"/>
      <c r="D56" s="246"/>
      <c r="E56" s="246"/>
      <c r="F56" s="246"/>
      <c r="G56" s="327"/>
      <c r="H56" s="328" t="s">
        <v>518</v>
      </c>
      <c r="I56" s="329">
        <v>532684</v>
      </c>
      <c r="J56" s="330">
        <v>69605</v>
      </c>
      <c r="K56" s="331">
        <v>53.5</v>
      </c>
      <c r="L56" s="332">
        <v>62765</v>
      </c>
      <c r="M56" s="333">
        <v>9.9</v>
      </c>
      <c r="N56" s="334">
        <v>43.6</v>
      </c>
    </row>
    <row r="57" spans="1:14" x14ac:dyDescent="0.15">
      <c r="A57" s="250"/>
      <c r="B57" s="246"/>
      <c r="C57" s="246"/>
      <c r="D57" s="246"/>
      <c r="E57" s="246"/>
      <c r="F57" s="246"/>
      <c r="G57" s="312" t="s">
        <v>521</v>
      </c>
      <c r="H57" s="313"/>
      <c r="I57" s="321">
        <v>835117</v>
      </c>
      <c r="J57" s="322">
        <v>111009</v>
      </c>
      <c r="K57" s="323">
        <v>-68.599999999999994</v>
      </c>
      <c r="L57" s="324">
        <v>128611</v>
      </c>
      <c r="M57" s="325">
        <v>0.1</v>
      </c>
      <c r="N57" s="326">
        <v>-68.7</v>
      </c>
    </row>
    <row r="58" spans="1:14" x14ac:dyDescent="0.15">
      <c r="A58" s="250"/>
      <c r="B58" s="246"/>
      <c r="C58" s="246"/>
      <c r="D58" s="246"/>
      <c r="E58" s="246"/>
      <c r="F58" s="246"/>
      <c r="G58" s="327"/>
      <c r="H58" s="328" t="s">
        <v>518</v>
      </c>
      <c r="I58" s="329">
        <v>611130</v>
      </c>
      <c r="J58" s="330">
        <v>81235</v>
      </c>
      <c r="K58" s="331">
        <v>16.7</v>
      </c>
      <c r="L58" s="332">
        <v>61552</v>
      </c>
      <c r="M58" s="333">
        <v>-1.9</v>
      </c>
      <c r="N58" s="334">
        <v>18.600000000000001</v>
      </c>
    </row>
    <row r="59" spans="1:14" x14ac:dyDescent="0.15">
      <c r="A59" s="250"/>
      <c r="B59" s="246"/>
      <c r="C59" s="246"/>
      <c r="D59" s="246"/>
      <c r="E59" s="246"/>
      <c r="F59" s="246"/>
      <c r="G59" s="312" t="s">
        <v>522</v>
      </c>
      <c r="H59" s="313"/>
      <c r="I59" s="321">
        <v>1636163</v>
      </c>
      <c r="J59" s="322">
        <v>221163</v>
      </c>
      <c r="K59" s="323">
        <v>99.2</v>
      </c>
      <c r="L59" s="324">
        <v>138651</v>
      </c>
      <c r="M59" s="325">
        <v>7.8</v>
      </c>
      <c r="N59" s="326">
        <v>91.4</v>
      </c>
    </row>
    <row r="60" spans="1:14" x14ac:dyDescent="0.15">
      <c r="A60" s="250"/>
      <c r="B60" s="246"/>
      <c r="C60" s="246"/>
      <c r="D60" s="246"/>
      <c r="E60" s="246"/>
      <c r="F60" s="246"/>
      <c r="G60" s="327"/>
      <c r="H60" s="328" t="s">
        <v>518</v>
      </c>
      <c r="I60" s="335">
        <v>296712</v>
      </c>
      <c r="J60" s="330">
        <v>40107</v>
      </c>
      <c r="K60" s="331">
        <v>-50.6</v>
      </c>
      <c r="L60" s="332">
        <v>71211</v>
      </c>
      <c r="M60" s="333">
        <v>15.7</v>
      </c>
      <c r="N60" s="334">
        <v>-66.3</v>
      </c>
    </row>
    <row r="61" spans="1:14" x14ac:dyDescent="0.15">
      <c r="A61" s="250"/>
      <c r="B61" s="246"/>
      <c r="C61" s="246"/>
      <c r="D61" s="246"/>
      <c r="E61" s="246"/>
      <c r="F61" s="246"/>
      <c r="G61" s="312" t="s">
        <v>523</v>
      </c>
      <c r="H61" s="336"/>
      <c r="I61" s="337">
        <v>1402621</v>
      </c>
      <c r="J61" s="338">
        <v>184138</v>
      </c>
      <c r="K61" s="339">
        <v>57.8</v>
      </c>
      <c r="L61" s="340">
        <v>126329</v>
      </c>
      <c r="M61" s="341">
        <v>7.9</v>
      </c>
      <c r="N61" s="326">
        <v>49.9</v>
      </c>
    </row>
    <row r="62" spans="1:14" x14ac:dyDescent="0.15">
      <c r="A62" s="250"/>
      <c r="B62" s="246"/>
      <c r="C62" s="246"/>
      <c r="D62" s="246"/>
      <c r="E62" s="246"/>
      <c r="F62" s="246"/>
      <c r="G62" s="327"/>
      <c r="H62" s="328" t="s">
        <v>518</v>
      </c>
      <c r="I62" s="329">
        <v>419982</v>
      </c>
      <c r="J62" s="330">
        <v>55022</v>
      </c>
      <c r="K62" s="331">
        <v>8.4</v>
      </c>
      <c r="L62" s="332">
        <v>62999</v>
      </c>
      <c r="M62" s="333">
        <v>4.9000000000000004</v>
      </c>
      <c r="N62" s="334">
        <v>3.5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election activeCell="I89" sqref="I8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80" t="s">
        <v>3</v>
      </c>
      <c r="D47" s="1180"/>
      <c r="E47" s="1181"/>
      <c r="F47" s="11">
        <v>37.69</v>
      </c>
      <c r="G47" s="12">
        <v>39.619999999999997</v>
      </c>
      <c r="H47" s="12">
        <v>36.43</v>
      </c>
      <c r="I47" s="12">
        <v>40.61</v>
      </c>
      <c r="J47" s="13">
        <v>43.24</v>
      </c>
    </row>
    <row r="48" spans="2:10" ht="57.75" customHeight="1" x14ac:dyDescent="0.15">
      <c r="B48" s="14"/>
      <c r="C48" s="1182" t="s">
        <v>4</v>
      </c>
      <c r="D48" s="1182"/>
      <c r="E48" s="1183"/>
      <c r="F48" s="15">
        <v>11</v>
      </c>
      <c r="G48" s="16">
        <v>11.36</v>
      </c>
      <c r="H48" s="16">
        <v>9.16</v>
      </c>
      <c r="I48" s="16">
        <v>6.69</v>
      </c>
      <c r="J48" s="17">
        <v>8.1300000000000008</v>
      </c>
    </row>
    <row r="49" spans="2:10" ht="57.75" customHeight="1" thickBot="1" x14ac:dyDescent="0.2">
      <c r="B49" s="18"/>
      <c r="C49" s="1184" t="s">
        <v>5</v>
      </c>
      <c r="D49" s="1184"/>
      <c r="E49" s="1185"/>
      <c r="F49" s="19">
        <v>4.57</v>
      </c>
      <c r="G49" s="20">
        <v>2.4300000000000002</v>
      </c>
      <c r="H49" s="20" t="s">
        <v>530</v>
      </c>
      <c r="I49" s="20">
        <v>1.77</v>
      </c>
      <c r="J49" s="21">
        <v>2.38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2018-10-17T07:21:09Z</cp:lastPrinted>
  <dcterms:created xsi:type="dcterms:W3CDTF">2018-01-24T05:49:40Z</dcterms:created>
  <dcterms:modified xsi:type="dcterms:W3CDTF">2018-11-30T08:02:28Z</dcterms:modified>
  <cp:category/>
</cp:coreProperties>
</file>